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56" windowHeight="5352" activeTab="0"/>
  </bookViews>
  <sheets>
    <sheet name="住所録" sheetId="1" r:id="rId1"/>
    <sheet name="使い方" sheetId="2" r:id="rId2"/>
    <sheet name="保護解除" sheetId="3" r:id="rId3"/>
  </sheets>
  <definedNames>
    <definedName name="_xlnm.Print_Area" localSheetId="1">'使い方'!$B$7:$L$20</definedName>
    <definedName name="_xlnm.Print_Area" localSheetId="0">'住所録'!$B$7:$L$23</definedName>
  </definedNames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E8" authorId="0">
      <text>
        <r>
          <rPr>
            <sz val="12"/>
            <color indexed="12"/>
            <rFont val="ＭＳ Ｐゴシック"/>
            <family val="3"/>
          </rPr>
          <t>性別人数表示</t>
        </r>
      </text>
    </comment>
    <comment ref="F8" authorId="0">
      <text>
        <r>
          <rPr>
            <sz val="12"/>
            <color indexed="12"/>
            <rFont val="ＭＳ Ｐゴシック"/>
            <family val="3"/>
          </rPr>
          <t>性別最小齢</t>
        </r>
        <r>
          <rPr>
            <sz val="9"/>
            <color indexed="12"/>
            <rFont val="ＭＳ Ｐゴシック"/>
            <family val="3"/>
          </rPr>
          <t xml:space="preserve">
</t>
        </r>
      </text>
    </comment>
    <comment ref="G8" authorId="0">
      <text>
        <r>
          <rPr>
            <sz val="12"/>
            <color indexed="12"/>
            <rFont val="ＭＳ Ｐゴシック"/>
            <family val="3"/>
          </rPr>
          <t>性別最高齢</t>
        </r>
        <r>
          <rPr>
            <sz val="9"/>
            <color indexed="12"/>
            <rFont val="ＭＳ Ｐゴシック"/>
            <family val="3"/>
          </rPr>
          <t xml:space="preserve">
</t>
        </r>
      </text>
    </comment>
    <comment ref="C8" authorId="0">
      <text>
        <r>
          <rPr>
            <sz val="12"/>
            <color indexed="12"/>
            <rFont val="ＭＳ Ｐゴシック"/>
            <family val="3"/>
          </rPr>
          <t>検索したい氏名,
又は電話番号を入力する</t>
        </r>
      </text>
    </comment>
    <comment ref="I12" authorId="0">
      <text>
        <r>
          <rPr>
            <sz val="12"/>
            <rFont val="ＭＳ Ｐゴシック"/>
            <family val="3"/>
          </rPr>
          <t>この下には都道府県名だけを入れる</t>
        </r>
      </text>
    </comment>
    <comment ref="J12" authorId="0">
      <text>
        <r>
          <rPr>
            <sz val="12"/>
            <rFont val="ＭＳ Ｐゴシック"/>
            <family val="3"/>
          </rPr>
          <t>この下には区＆市名だけを入れる</t>
        </r>
      </text>
    </comment>
    <comment ref="D8" authorId="0">
      <text>
        <r>
          <rPr>
            <sz val="12"/>
            <color indexed="12"/>
            <rFont val="ＭＳ Ｐゴシック"/>
            <family val="3"/>
          </rPr>
          <t>調べたい性別を入力する</t>
        </r>
      </text>
    </comment>
    <comment ref="L12" authorId="0">
      <text>
        <r>
          <rPr>
            <sz val="12"/>
            <rFont val="ＭＳ Ｐゴシック"/>
            <family val="3"/>
          </rPr>
          <t>検索欄に電話番号で入力した場合は
検索と一致した番号の色が変わります</t>
        </r>
      </text>
    </comment>
    <comment ref="C12" authorId="0">
      <text>
        <r>
          <rPr>
            <sz val="12"/>
            <color indexed="12"/>
            <rFont val="ＭＳ Ｐゴシック"/>
            <family val="3"/>
          </rPr>
          <t>検索欄に入力された氏名と一致した
氏名のセルと文字色が変わります</t>
        </r>
      </text>
    </comment>
  </commentList>
</comments>
</file>

<file path=xl/comments2.xml><?xml version="1.0" encoding="utf-8"?>
<comments xmlns="http://schemas.openxmlformats.org/spreadsheetml/2006/main">
  <authors>
    <author>文雄</author>
  </authors>
  <commentList>
    <comment ref="E8" authorId="0">
      <text>
        <r>
          <rPr>
            <sz val="12"/>
            <color indexed="12"/>
            <rFont val="ＭＳ Ｐゴシック"/>
            <family val="3"/>
          </rPr>
          <t>性別人数表示</t>
        </r>
      </text>
    </comment>
    <comment ref="F8" authorId="0">
      <text>
        <r>
          <rPr>
            <sz val="12"/>
            <color indexed="12"/>
            <rFont val="ＭＳ Ｐゴシック"/>
            <family val="3"/>
          </rPr>
          <t>性別最小齢</t>
        </r>
        <r>
          <rPr>
            <sz val="9"/>
            <color indexed="12"/>
            <rFont val="ＭＳ Ｐゴシック"/>
            <family val="3"/>
          </rPr>
          <t xml:space="preserve">
</t>
        </r>
      </text>
    </comment>
    <comment ref="G8" authorId="0">
      <text>
        <r>
          <rPr>
            <sz val="12"/>
            <color indexed="12"/>
            <rFont val="ＭＳ Ｐゴシック"/>
            <family val="3"/>
          </rPr>
          <t>性別最高齢</t>
        </r>
        <r>
          <rPr>
            <sz val="9"/>
            <color indexed="12"/>
            <rFont val="ＭＳ Ｐゴシック"/>
            <family val="3"/>
          </rPr>
          <t xml:space="preserve">
</t>
        </r>
      </text>
    </comment>
    <comment ref="C8" authorId="0">
      <text>
        <r>
          <rPr>
            <sz val="12"/>
            <color indexed="12"/>
            <rFont val="ＭＳ Ｐゴシック"/>
            <family val="3"/>
          </rPr>
          <t>検索したい氏名,
又は電話番号を入力する</t>
        </r>
      </text>
    </comment>
    <comment ref="I12" authorId="0">
      <text>
        <r>
          <rPr>
            <sz val="12"/>
            <rFont val="ＭＳ Ｐゴシック"/>
            <family val="3"/>
          </rPr>
          <t>この下には都道府県名だけを入れる</t>
        </r>
      </text>
    </comment>
    <comment ref="J12" authorId="0">
      <text>
        <r>
          <rPr>
            <sz val="12"/>
            <rFont val="ＭＳ Ｐゴシック"/>
            <family val="3"/>
          </rPr>
          <t>この下には区＆市名だけを入れる</t>
        </r>
      </text>
    </comment>
    <comment ref="D8" authorId="0">
      <text>
        <r>
          <rPr>
            <sz val="12"/>
            <color indexed="12"/>
            <rFont val="ＭＳ Ｐゴシック"/>
            <family val="3"/>
          </rPr>
          <t>調べたい性別を入力する</t>
        </r>
      </text>
    </comment>
    <comment ref="L12" authorId="0">
      <text>
        <r>
          <rPr>
            <sz val="12"/>
            <rFont val="ＭＳ Ｐゴシック"/>
            <family val="3"/>
          </rPr>
          <t>検索欄に電話番号で入力した場合は
検索と一致した番号の色が変わります</t>
        </r>
      </text>
    </comment>
    <comment ref="C12" authorId="0">
      <text>
        <r>
          <rPr>
            <sz val="12"/>
            <color indexed="12"/>
            <rFont val="ＭＳ Ｐゴシック"/>
            <family val="3"/>
          </rPr>
          <t>検索欄に入力された氏名と一致した
氏名のセルと文字色が変わります</t>
        </r>
      </text>
    </comment>
  </commentList>
</comments>
</file>

<file path=xl/sharedStrings.xml><?xml version="1.0" encoding="utf-8"?>
<sst xmlns="http://schemas.openxmlformats.org/spreadsheetml/2006/main" count="130" uniqueCount="68">
  <si>
    <t>氏名</t>
  </si>
  <si>
    <t>性別</t>
  </si>
  <si>
    <t>生年月日</t>
  </si>
  <si>
    <t>年齢</t>
  </si>
  <si>
    <t>郵便番号</t>
  </si>
  <si>
    <t>男</t>
  </si>
  <si>
    <t>電話番号</t>
  </si>
  <si>
    <t>血液型</t>
  </si>
  <si>
    <t>人数</t>
  </si>
  <si>
    <t>最高齢</t>
  </si>
  <si>
    <t>番地</t>
  </si>
  <si>
    <t>20歳未満</t>
  </si>
  <si>
    <t>50歳以上</t>
  </si>
  <si>
    <t>&lt;20</t>
  </si>
  <si>
    <t>&gt;=20</t>
  </si>
  <si>
    <t>&gt;=50</t>
  </si>
  <si>
    <t>総人数</t>
  </si>
  <si>
    <t>36～49歳</t>
  </si>
  <si>
    <t>20～35歳</t>
  </si>
  <si>
    <t>&lt;=35</t>
  </si>
  <si>
    <t>&gt;=36</t>
  </si>
  <si>
    <t>&lt;=49</t>
  </si>
  <si>
    <t>住</t>
  </si>
  <si>
    <t>所</t>
  </si>
  <si>
    <t>番号</t>
  </si>
  <si>
    <t>女</t>
  </si>
  <si>
    <t>入力できるのは黄色のセルだけで、他の項目は自動的に入ります</t>
  </si>
  <si>
    <t>小山市</t>
  </si>
  <si>
    <r>
      <t>データの並べ替え</t>
    </r>
    <r>
      <rPr>
        <sz val="11"/>
        <rFont val="ＭＳ Ｐゴシック"/>
        <family val="3"/>
      </rPr>
      <t>⇒</t>
    </r>
    <r>
      <rPr>
        <sz val="11"/>
        <color indexed="12"/>
        <rFont val="ＭＳ Ｐゴシック"/>
        <family val="3"/>
      </rPr>
      <t>項目（番号･氏名・性別・・・）をクリック</t>
    </r>
    <r>
      <rPr>
        <sz val="11"/>
        <rFont val="ＭＳ Ｐゴシック"/>
        <family val="3"/>
      </rPr>
      <t>⇒</t>
    </r>
    <r>
      <rPr>
        <sz val="11"/>
        <color indexed="12"/>
        <rFont val="ＭＳ Ｐゴシック"/>
        <family val="3"/>
      </rPr>
      <t>データ</t>
    </r>
    <r>
      <rPr>
        <sz val="11"/>
        <rFont val="ＭＳ Ｐゴシック"/>
        <family val="3"/>
      </rPr>
      <t>⇒</t>
    </r>
    <r>
      <rPr>
        <sz val="11"/>
        <color indexed="12"/>
        <rFont val="ＭＳ Ｐゴシック"/>
        <family val="3"/>
      </rPr>
      <t>並べ替えで、優先順位を決める</t>
    </r>
  </si>
  <si>
    <t>最小齢</t>
  </si>
  <si>
    <t>上野</t>
  </si>
  <si>
    <t>小林</t>
  </si>
  <si>
    <r>
      <t>保護解除の仕方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</si>
  <si>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保護解除ができたら</t>
    </r>
    <r>
      <rPr>
        <sz val="12"/>
        <rFont val="ＭＳ Ｐゴシック"/>
        <family val="3"/>
      </rPr>
      <t>⇒氏名の下、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クリック(ドラッグ）</t>
    </r>
    <r>
      <rPr>
        <sz val="12"/>
        <rFont val="ＭＳ Ｐゴシック"/>
        <family val="3"/>
      </rPr>
      <t>して⇒</t>
    </r>
  </si>
  <si>
    <r>
      <t>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</si>
  <si>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</si>
  <si>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t>壊したり消したりしないようにするためのもので、パスワードは任意のものでも、設定しなくてもOKです。</t>
  </si>
  <si>
    <t>栃木市</t>
  </si>
  <si>
    <t>犬塚</t>
  </si>
  <si>
    <t>検索</t>
  </si>
  <si>
    <t xml:space="preserve"> 氏 名 ＆電話番号　</t>
  </si>
  <si>
    <t>中野</t>
  </si>
  <si>
    <t>AB</t>
  </si>
  <si>
    <r>
      <t>された人の情報</t>
    </r>
    <r>
      <rPr>
        <b/>
        <sz val="12"/>
        <color indexed="10"/>
        <rFont val="ＭＳ Ｐゴシック"/>
        <family val="3"/>
      </rPr>
      <t>→</t>
    </r>
  </si>
  <si>
    <r>
      <t>上記氏名で</t>
    </r>
    <r>
      <rPr>
        <b/>
        <sz val="12"/>
        <color indexed="10"/>
        <rFont val="ＭＳ Ｐゴシック"/>
        <family val="3"/>
      </rPr>
      <t>↑</t>
    </r>
    <r>
      <rPr>
        <b/>
        <sz val="12"/>
        <color indexed="12"/>
        <rFont val="ＭＳ Ｐゴシック"/>
        <family val="3"/>
      </rPr>
      <t>検索</t>
    </r>
  </si>
  <si>
    <t>323-0811</t>
  </si>
  <si>
    <t>1-1</t>
  </si>
  <si>
    <t>1-2</t>
  </si>
  <si>
    <t>O</t>
  </si>
  <si>
    <t>321-0011</t>
  </si>
  <si>
    <t>朝日</t>
  </si>
  <si>
    <t>&lt;20</t>
  </si>
  <si>
    <t>&gt;=20</t>
  </si>
  <si>
    <t>&lt;=35</t>
  </si>
  <si>
    <t>&gt;=36</t>
  </si>
  <si>
    <t>&lt;=49</t>
  </si>
  <si>
    <t>&gt;=50</t>
  </si>
  <si>
    <t>AB</t>
  </si>
  <si>
    <t>323-0811</t>
  </si>
  <si>
    <t>1-1</t>
  </si>
  <si>
    <t>O</t>
  </si>
  <si>
    <t>321-0011</t>
  </si>
  <si>
    <t>1-2</t>
  </si>
  <si>
    <t>山田</t>
  </si>
  <si>
    <t>実際のBookは100名記録できます（保護解除をすれば追加可能）このBookはサンプルのため一部分入力できません。</t>
  </si>
  <si>
    <t>0285-22-</t>
  </si>
  <si>
    <t>0282-23-</t>
  </si>
  <si>
    <t>0282-22-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</si>
</sst>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歳&quot;"/>
    <numFmt numFmtId="177" formatCode="&quot;５０歳&quot;"/>
    <numFmt numFmtId="178" formatCode="mmm\-yyyy"/>
    <numFmt numFmtId="179" formatCode="0.0_ "/>
    <numFmt numFmtId="180" formatCode="0_ "/>
    <numFmt numFmtId="181" formatCode="0_);[Red]\(0\)"/>
    <numFmt numFmtId="182" formatCode="0.00&quot;歳&quot;"/>
    <numFmt numFmtId="183" formatCode="0&quot;歳&quot;"/>
    <numFmt numFmtId="184" formatCode="&quot;型&quot;"/>
    <numFmt numFmtId="185" formatCode="0&quot;型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8"/>
      <name val="ＭＳ Ｐゴシック"/>
      <family val="3"/>
    </font>
    <font>
      <b/>
      <sz val="12"/>
      <color indexed="18"/>
      <name val="ＭＳ Ｐゴシック"/>
      <family val="3"/>
    </font>
    <font>
      <b/>
      <sz val="12"/>
      <color indexed="16"/>
      <name val="ＭＳ Ｐゴシック"/>
      <family val="3"/>
    </font>
    <font>
      <sz val="14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2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name val="ＭＳ Ｐゴシック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lightTrellis">
        <fgColor indexed="27"/>
      </patternFill>
    </fill>
    <fill>
      <patternFill patternType="lightGray">
        <fgColor indexed="41"/>
      </patternFill>
    </fill>
    <fill>
      <patternFill patternType="lightGray">
        <fgColor indexed="26"/>
      </patternFill>
    </fill>
    <fill>
      <patternFill patternType="gray0625">
        <fgColor indexed="27"/>
      </patternFill>
    </fill>
  </fills>
  <borders count="61">
    <border>
      <left/>
      <right/>
      <top/>
      <bottom/>
      <diagonal/>
    </border>
    <border>
      <left style="medium"/>
      <right style="medium"/>
      <top style="thick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DashDotDot"/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hair"/>
      <right style="thick"/>
      <top style="thick"/>
      <bottom style="double"/>
    </border>
    <border>
      <left style="hair"/>
      <right style="hair"/>
      <top style="medium"/>
      <bottom style="medium"/>
    </border>
    <border>
      <left style="hair"/>
      <right style="hair"/>
      <top style="medium"/>
      <bottom style="thick"/>
    </border>
    <border>
      <left style="thick">
        <color indexed="11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39"/>
      </left>
      <right>
        <color indexed="63"/>
      </right>
      <top style="mediumDashed">
        <color indexed="39"/>
      </top>
      <bottom style="double">
        <color indexed="39"/>
      </bottom>
    </border>
    <border>
      <left style="medium"/>
      <right style="double">
        <color indexed="39"/>
      </right>
      <top style="double">
        <color indexed="10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>
        <color indexed="39"/>
      </left>
      <right style="double">
        <color indexed="39"/>
      </right>
      <top style="hair">
        <color indexed="39"/>
      </top>
      <bottom style="double">
        <color indexed="39"/>
      </bottom>
    </border>
    <border>
      <left>
        <color indexed="63"/>
      </left>
      <right style="medium"/>
      <top style="mediumDashDotDot"/>
      <bottom style="double">
        <color indexed="10"/>
      </bottom>
    </border>
    <border>
      <left style="double">
        <color indexed="39"/>
      </left>
      <right style="double">
        <color indexed="39"/>
      </right>
      <top style="mediumDashed">
        <color indexed="39"/>
      </top>
      <bottom style="double">
        <color indexed="12"/>
      </bottom>
    </border>
    <border>
      <left>
        <color indexed="63"/>
      </left>
      <right style="double">
        <color indexed="39"/>
      </right>
      <top style="mediumDashed">
        <color indexed="39"/>
      </top>
      <bottom style="double">
        <color indexed="12"/>
      </bottom>
    </border>
    <border>
      <left style="thick">
        <color indexed="11"/>
      </left>
      <right style="double">
        <color indexed="39"/>
      </right>
      <top style="mediumDashed">
        <color indexed="39"/>
      </top>
      <bottom style="double">
        <color indexed="12"/>
      </bottom>
    </border>
    <border>
      <left style="double">
        <color indexed="39"/>
      </left>
      <right style="dashed">
        <color indexed="39"/>
      </right>
      <top style="double">
        <color indexed="10"/>
      </top>
      <bottom style="mediumDashDotDot"/>
    </border>
    <border>
      <left style="dashed">
        <color indexed="39"/>
      </left>
      <right style="medium"/>
      <top style="double">
        <color indexed="10"/>
      </top>
      <bottom style="mediumDashDotDot"/>
    </border>
    <border>
      <left style="thick"/>
      <right style="medium"/>
      <top style="thick"/>
      <bottom style="double"/>
    </border>
    <border>
      <left style="double">
        <color indexed="39"/>
      </left>
      <right style="hair">
        <color indexed="39"/>
      </right>
      <top style="hair">
        <color indexed="39"/>
      </top>
      <bottom style="double">
        <color indexed="39"/>
      </bottom>
    </border>
    <border>
      <left style="hair"/>
      <right style="thick"/>
      <top style="medium"/>
      <bottom style="medium"/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 style="hair"/>
      <right style="thick"/>
      <top style="double"/>
      <bottom>
        <color indexed="63"/>
      </bottom>
    </border>
    <border>
      <left style="hair"/>
      <right style="thick"/>
      <top style="medium"/>
      <bottom style="thick"/>
    </border>
    <border>
      <left style="dashed">
        <color indexed="11"/>
      </left>
      <right style="dashed">
        <color indexed="11"/>
      </right>
      <top style="double">
        <color indexed="11"/>
      </top>
      <bottom style="double">
        <color indexed="11"/>
      </bottom>
    </border>
    <border>
      <left style="dashed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double">
        <color indexed="11"/>
      </left>
      <right style="dashed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 style="hair">
        <color indexed="39"/>
      </bottom>
    </border>
    <border>
      <left>
        <color indexed="63"/>
      </left>
      <right style="double">
        <color indexed="39"/>
      </right>
      <top style="double">
        <color indexed="39"/>
      </top>
      <bottom style="hair">
        <color indexed="39"/>
      </bottom>
    </border>
    <border>
      <left style="double">
        <color indexed="11"/>
      </left>
      <right>
        <color indexed="63"/>
      </right>
      <top style="medium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medium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mediumDashed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distributed" vertical="center"/>
    </xf>
    <xf numFmtId="0" fontId="0" fillId="3" borderId="11" xfId="0" applyFill="1" applyBorder="1" applyAlignment="1" applyProtection="1">
      <alignment horizontal="distributed" vertical="center"/>
      <protection locked="0"/>
    </xf>
    <xf numFmtId="0" fontId="0" fillId="3" borderId="12" xfId="0" applyFill="1" applyBorder="1" applyAlignment="1" applyProtection="1">
      <alignment horizontal="distributed" vertical="center"/>
      <protection locked="0"/>
    </xf>
    <xf numFmtId="0" fontId="0" fillId="2" borderId="13" xfId="0" applyFill="1" applyBorder="1" applyAlignment="1">
      <alignment horizontal="distributed" vertical="center"/>
    </xf>
    <xf numFmtId="0" fontId="0" fillId="3" borderId="14" xfId="0" applyFill="1" applyBorder="1" applyAlignment="1" applyProtection="1">
      <alignment horizontal="distributed" vertical="center"/>
      <protection locked="0"/>
    </xf>
    <xf numFmtId="0" fontId="0" fillId="5" borderId="15" xfId="0" applyFill="1" applyBorder="1" applyAlignment="1">
      <alignment horizontal="distributed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distributed" vertical="center"/>
    </xf>
    <xf numFmtId="0" fontId="0" fillId="2" borderId="18" xfId="0" applyFill="1" applyBorder="1" applyAlignment="1">
      <alignment horizontal="distributed" vertical="center"/>
    </xf>
    <xf numFmtId="0" fontId="0" fillId="3" borderId="19" xfId="0" applyFill="1" applyBorder="1" applyAlignment="1" applyProtection="1">
      <alignment horizontal="distributed" vertical="center"/>
      <protection locked="0"/>
    </xf>
    <xf numFmtId="0" fontId="0" fillId="3" borderId="20" xfId="0" applyFill="1" applyBorder="1" applyAlignment="1" applyProtection="1">
      <alignment horizontal="distributed" vertical="center"/>
      <protection locked="0"/>
    </xf>
    <xf numFmtId="0" fontId="2" fillId="6" borderId="21" xfId="0" applyFont="1" applyFill="1" applyBorder="1" applyAlignment="1">
      <alignment horizontal="distributed" vertical="center"/>
    </xf>
    <xf numFmtId="0" fontId="4" fillId="2" borderId="22" xfId="0" applyFont="1" applyFill="1" applyBorder="1" applyAlignment="1">
      <alignment horizontal="distributed" vertical="center"/>
    </xf>
    <xf numFmtId="57" fontId="0" fillId="3" borderId="14" xfId="0" applyNumberFormat="1" applyFill="1" applyBorder="1" applyAlignment="1" applyProtection="1">
      <alignment horizontal="distributed" vertical="center"/>
      <protection locked="0"/>
    </xf>
    <xf numFmtId="57" fontId="0" fillId="3" borderId="11" xfId="0" applyNumberFormat="1" applyFill="1" applyBorder="1" applyAlignment="1" applyProtection="1">
      <alignment horizontal="distributed" vertical="center"/>
      <protection locked="0"/>
    </xf>
    <xf numFmtId="0" fontId="0" fillId="5" borderId="23" xfId="0" applyFill="1" applyBorder="1" applyAlignment="1">
      <alignment horizontal="distributed" vertical="center"/>
    </xf>
    <xf numFmtId="0" fontId="3" fillId="6" borderId="24" xfId="0" applyFont="1" applyFill="1" applyBorder="1" applyAlignment="1">
      <alignment horizontal="distributed" vertical="center"/>
    </xf>
    <xf numFmtId="0" fontId="2" fillId="6" borderId="25" xfId="0" applyFont="1" applyFill="1" applyBorder="1" applyAlignment="1">
      <alignment horizontal="distributed" vertical="center"/>
    </xf>
    <xf numFmtId="0" fontId="2" fillId="6" borderId="26" xfId="0" applyFont="1" applyFill="1" applyBorder="1" applyAlignment="1">
      <alignment horizontal="distributed" vertical="center"/>
    </xf>
    <xf numFmtId="0" fontId="0" fillId="3" borderId="27" xfId="0" applyFill="1" applyBorder="1" applyAlignment="1" applyProtection="1">
      <alignment horizontal="distributed" vertical="center"/>
      <protection locked="0"/>
    </xf>
    <xf numFmtId="0" fontId="0" fillId="3" borderId="28" xfId="0" applyFill="1" applyBorder="1" applyAlignment="1" applyProtection="1">
      <alignment horizontal="distributed" vertical="center"/>
      <protection locked="0"/>
    </xf>
    <xf numFmtId="181" fontId="4" fillId="2" borderId="29" xfId="0" applyNumberFormat="1" applyFont="1" applyFill="1" applyBorder="1" applyAlignment="1">
      <alignment horizontal="distributed" vertical="center"/>
    </xf>
    <xf numFmtId="181" fontId="4" fillId="2" borderId="30" xfId="0" applyNumberFormat="1" applyFont="1" applyFill="1" applyBorder="1" applyAlignment="1">
      <alignment horizontal="distributed" vertical="center"/>
    </xf>
    <xf numFmtId="181" fontId="4" fillId="2" borderId="31" xfId="0" applyNumberFormat="1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 shrinkToFit="1"/>
    </xf>
    <xf numFmtId="0" fontId="0" fillId="5" borderId="32" xfId="0" applyFill="1" applyBorder="1" applyAlignment="1">
      <alignment horizontal="distributed" vertical="center"/>
    </xf>
    <xf numFmtId="0" fontId="0" fillId="5" borderId="33" xfId="0" applyFill="1" applyBorder="1" applyAlignment="1">
      <alignment horizontal="distributed" vertical="center"/>
    </xf>
    <xf numFmtId="0" fontId="0" fillId="6" borderId="34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 shrinkToFit="1"/>
    </xf>
    <xf numFmtId="0" fontId="7" fillId="7" borderId="35" xfId="0" applyFont="1" applyFill="1" applyBorder="1" applyAlignment="1">
      <alignment horizontal="distributed" vertical="center"/>
    </xf>
    <xf numFmtId="49" fontId="0" fillId="3" borderId="36" xfId="0" applyNumberFormat="1" applyFill="1" applyBorder="1" applyAlignment="1" applyProtection="1">
      <alignment horizontal="distributed" vertical="center"/>
      <protection locked="0"/>
    </xf>
    <xf numFmtId="57" fontId="0" fillId="3" borderId="12" xfId="0" applyNumberFormat="1" applyFill="1" applyBorder="1" applyAlignment="1" applyProtection="1">
      <alignment horizontal="distributed" vertical="center"/>
      <protection locked="0"/>
    </xf>
    <xf numFmtId="0" fontId="7" fillId="0" borderId="37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183" fontId="0" fillId="4" borderId="5" xfId="0" applyNumberFormat="1" applyFill="1" applyBorder="1" applyAlignment="1" applyProtection="1">
      <alignment horizontal="center" vertical="center"/>
      <protection/>
    </xf>
    <xf numFmtId="183" fontId="0" fillId="4" borderId="7" xfId="0" applyNumberForma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distributed" vertical="center"/>
    </xf>
    <xf numFmtId="49" fontId="0" fillId="3" borderId="38" xfId="0" applyNumberFormat="1" applyFill="1" applyBorder="1" applyAlignment="1" applyProtection="1">
      <alignment horizontal="distributed" vertical="center"/>
      <protection locked="0"/>
    </xf>
    <xf numFmtId="49" fontId="0" fillId="3" borderId="39" xfId="0" applyNumberFormat="1" applyFill="1" applyBorder="1" applyAlignment="1" applyProtection="1">
      <alignment horizontal="distributed" vertical="center"/>
      <protection locked="0"/>
    </xf>
    <xf numFmtId="0" fontId="12" fillId="8" borderId="40" xfId="0" applyFont="1" applyFill="1" applyBorder="1" applyAlignment="1">
      <alignment horizontal="distributed" vertical="center"/>
    </xf>
    <xf numFmtId="0" fontId="12" fillId="8" borderId="41" xfId="0" applyFont="1" applyFill="1" applyBorder="1" applyAlignment="1">
      <alignment horizontal="distributed" vertical="center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185" fontId="12" fillId="8" borderId="45" xfId="0" applyNumberFormat="1" applyFont="1" applyFill="1" applyBorder="1" applyAlignment="1">
      <alignment horizontal="distributed" vertical="center"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distributed" vertical="center"/>
      <protection/>
    </xf>
    <xf numFmtId="0" fontId="0" fillId="3" borderId="19" xfId="0" applyFill="1" applyBorder="1" applyAlignment="1" applyProtection="1">
      <alignment horizontal="distributed" vertical="center"/>
      <protection/>
    </xf>
    <xf numFmtId="49" fontId="0" fillId="3" borderId="36" xfId="0" applyNumberFormat="1" applyFill="1" applyBorder="1" applyAlignment="1" applyProtection="1">
      <alignment horizontal="distributed" vertical="center"/>
      <protection/>
    </xf>
    <xf numFmtId="0" fontId="0" fillId="3" borderId="43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distributed" vertical="center"/>
      <protection/>
    </xf>
    <xf numFmtId="0" fontId="0" fillId="3" borderId="20" xfId="0" applyFill="1" applyBorder="1" applyAlignment="1" applyProtection="1">
      <alignment horizontal="distributed" vertical="center"/>
      <protection/>
    </xf>
    <xf numFmtId="49" fontId="0" fillId="3" borderId="39" xfId="0" applyNumberFormat="1" applyFill="1" applyBorder="1" applyAlignment="1" applyProtection="1">
      <alignment horizontal="distributed" vertical="center"/>
      <protection/>
    </xf>
    <xf numFmtId="0" fontId="0" fillId="3" borderId="4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9" borderId="46" xfId="0" applyFont="1" applyFill="1" applyBorder="1" applyAlignment="1">
      <alignment horizontal="distributed" vertical="center"/>
    </xf>
    <xf numFmtId="0" fontId="8" fillId="9" borderId="37" xfId="0" applyFont="1" applyFill="1" applyBorder="1" applyAlignment="1">
      <alignment horizontal="distributed" vertical="center"/>
    </xf>
    <xf numFmtId="0" fontId="8" fillId="9" borderId="47" xfId="0" applyFont="1" applyFill="1" applyBorder="1" applyAlignment="1">
      <alignment horizontal="distributed" vertical="center"/>
    </xf>
    <xf numFmtId="0" fontId="5" fillId="7" borderId="48" xfId="0" applyFont="1" applyFill="1" applyBorder="1" applyAlignment="1">
      <alignment horizontal="distributed" vertical="center"/>
    </xf>
    <xf numFmtId="0" fontId="5" fillId="7" borderId="49" xfId="0" applyFont="1" applyFill="1" applyBorder="1" applyAlignment="1">
      <alignment horizontal="distributed" vertical="center"/>
    </xf>
    <xf numFmtId="0" fontId="5" fillId="7" borderId="50" xfId="0" applyFont="1" applyFill="1" applyBorder="1" applyAlignment="1">
      <alignment horizontal="distributed" vertical="center"/>
    </xf>
    <xf numFmtId="0" fontId="7" fillId="7" borderId="51" xfId="0" applyFont="1" applyFill="1" applyBorder="1" applyAlignment="1">
      <alignment horizontal="distributed" vertical="center"/>
    </xf>
    <xf numFmtId="0" fontId="0" fillId="7" borderId="52" xfId="0" applyFill="1" applyBorder="1" applyAlignment="1">
      <alignment horizontal="distributed" vertical="center"/>
    </xf>
    <xf numFmtId="0" fontId="8" fillId="7" borderId="53" xfId="0" applyFont="1" applyFill="1" applyBorder="1" applyAlignment="1">
      <alignment horizontal="distributed" vertical="center"/>
    </xf>
    <xf numFmtId="0" fontId="0" fillId="7" borderId="54" xfId="0" applyFill="1" applyBorder="1" applyAlignment="1">
      <alignment horizontal="distributed" vertical="center"/>
    </xf>
    <xf numFmtId="0" fontId="0" fillId="7" borderId="55" xfId="0" applyFill="1" applyBorder="1" applyAlignment="1">
      <alignment horizontal="distributed" vertical="center"/>
    </xf>
    <xf numFmtId="0" fontId="12" fillId="8" borderId="46" xfId="0" applyFont="1" applyFill="1" applyBorder="1" applyAlignment="1">
      <alignment horizontal="distributed" vertical="center"/>
    </xf>
    <xf numFmtId="0" fontId="12" fillId="8" borderId="37" xfId="0" applyFont="1" applyFill="1" applyBorder="1" applyAlignment="1">
      <alignment horizontal="distributed" vertical="center"/>
    </xf>
    <xf numFmtId="0" fontId="12" fillId="8" borderId="47" xfId="0" applyFont="1" applyFill="1" applyBorder="1" applyAlignment="1">
      <alignment horizontal="distributed" vertical="center"/>
    </xf>
    <xf numFmtId="0" fontId="11" fillId="10" borderId="56" xfId="0" applyFont="1" applyFill="1" applyBorder="1" applyAlignment="1">
      <alignment horizontal="distributed" vertical="center"/>
    </xf>
    <xf numFmtId="0" fontId="11" fillId="10" borderId="57" xfId="0" applyFont="1" applyFill="1" applyBorder="1" applyAlignment="1">
      <alignment horizontal="distributed" vertical="center"/>
    </xf>
    <xf numFmtId="0" fontId="11" fillId="10" borderId="58" xfId="0" applyFont="1" applyFill="1" applyBorder="1" applyAlignment="1">
      <alignment horizontal="distributed" vertical="center"/>
    </xf>
    <xf numFmtId="0" fontId="7" fillId="10" borderId="48" xfId="0" applyFont="1" applyFill="1" applyBorder="1" applyAlignment="1">
      <alignment horizontal="distributed" vertical="center"/>
    </xf>
    <xf numFmtId="0" fontId="0" fillId="10" borderId="49" xfId="0" applyFill="1" applyBorder="1" applyAlignment="1">
      <alignment horizontal="distributed" vertical="center"/>
    </xf>
    <xf numFmtId="0" fontId="0" fillId="10" borderId="50" xfId="0" applyFill="1" applyBorder="1" applyAlignment="1">
      <alignment horizontal="distributed" vertical="center"/>
    </xf>
    <xf numFmtId="0" fontId="7" fillId="10" borderId="59" xfId="0" applyFont="1" applyFill="1" applyBorder="1" applyAlignment="1">
      <alignment horizontal="distributed" vertical="center"/>
    </xf>
    <xf numFmtId="0" fontId="0" fillId="10" borderId="0" xfId="0" applyFill="1" applyBorder="1" applyAlignment="1">
      <alignment horizontal="distributed" vertical="center"/>
    </xf>
    <xf numFmtId="0" fontId="0" fillId="10" borderId="60" xfId="0" applyFill="1" applyBorder="1" applyAlignment="1">
      <alignment horizontal="distributed" vertical="center"/>
    </xf>
    <xf numFmtId="0" fontId="12" fillId="10" borderId="56" xfId="0" applyFont="1" applyFill="1" applyBorder="1" applyAlignment="1">
      <alignment horizontal="distributed" vertical="center"/>
    </xf>
    <xf numFmtId="0" fontId="0" fillId="10" borderId="57" xfId="0" applyFill="1" applyBorder="1" applyAlignment="1">
      <alignment horizontal="distributed" vertical="center"/>
    </xf>
    <xf numFmtId="0" fontId="0" fillId="10" borderId="58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9">
    <dxf>
      <font>
        <color rgb="FF0000FF"/>
      </font>
      <fill>
        <patternFill>
          <bgColor rgb="FFCCFFCC"/>
        </patternFill>
      </fill>
      <border/>
    </dxf>
    <dxf>
      <font>
        <color rgb="FF0000FF"/>
      </font>
      <fill>
        <patternFill>
          <bgColor rgb="FFFFCC99"/>
        </patternFill>
      </fill>
      <border/>
    </dxf>
    <dxf>
      <fill>
        <patternFill>
          <bgColor rgb="FF00FF00"/>
        </patternFill>
      </fill>
      <border/>
    </dxf>
    <dxf>
      <font>
        <b/>
        <i val="0"/>
        <color rgb="FF000080"/>
      </font>
      <fill>
        <patternFill patternType="lightTrellis">
          <fgColor rgb="FFCCCCFF"/>
          <bgColor indexed="65"/>
        </patternFill>
      </fill>
      <border/>
    </dxf>
    <dxf>
      <font>
        <b/>
        <i val="0"/>
        <color rgb="FF0000FF"/>
      </font>
      <fill>
        <patternFill patternType="lightGray">
          <fgColor rgb="FFCCFFFF"/>
          <bgColor indexed="65"/>
        </patternFill>
      </fill>
      <border>
        <left style="thin">
          <color rgb="FF00FF00"/>
        </left>
        <right style="thin">
          <color rgb="FF00FF00"/>
        </right>
        <top style="thin"/>
        <bottom style="thin">
          <color rgb="FF00FF00"/>
        </bottom>
      </border>
    </dxf>
    <dxf>
      <font>
        <b/>
        <i val="0"/>
        <color rgb="FF0000FF"/>
      </font>
      <fill>
        <patternFill patternType="lightGray">
          <fgColor rgb="FFCCFFFF"/>
          <bgColor indexed="65"/>
        </patternFill>
      </fill>
      <border/>
    </dxf>
    <dxf>
      <font>
        <b/>
        <i val="0"/>
        <color rgb="FF0000FF"/>
      </font>
      <fill>
        <patternFill patternType="lightGray">
          <fgColor rgb="FFCCFFFF"/>
        </patternFill>
      </fill>
      <border/>
    </dxf>
    <dxf>
      <font>
        <b/>
        <i val="0"/>
        <color rgb="FFFF0000"/>
      </font>
      <fill>
        <patternFill patternType="lightGray">
          <fgColor rgb="FFCCFFFF"/>
        </patternFill>
      </fill>
      <border/>
    </dxf>
    <dxf>
      <font>
        <b/>
        <i val="0"/>
        <color rgb="FF0000FF"/>
      </font>
      <fill>
        <patternFill patternType="lightGray">
          <fgColor rgb="FFCCFFFF"/>
        </patternFill>
      </fill>
      <border>
        <left style="thin">
          <color rgb="FF00FF00"/>
        </left>
        <right style="thin">
          <color rgb="FF00FF00"/>
        </right>
        <top style="thin"/>
        <bottom style="thin">
          <color rgb="FF00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133350</xdr:rowOff>
    </xdr:from>
    <xdr:ext cx="2867025" cy="209550"/>
    <xdr:sp>
      <xdr:nvSpPr>
        <xdr:cNvPr id="1" name="AutoShape 10"/>
        <xdr:cNvSpPr>
          <a:spLocks/>
        </xdr:cNvSpPr>
      </xdr:nvSpPr>
      <xdr:spPr>
        <a:xfrm>
          <a:off x="0" y="4324350"/>
          <a:ext cx="2867025" cy="209550"/>
        </a:xfrm>
        <a:prstGeom prst="wedgeRoundRectCallout">
          <a:avLst>
            <a:gd name="adj1" fmla="val -23527"/>
            <a:gd name="adj2" fmla="val -1531481"/>
          </a:avLst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検索したい氏名か電話番号を入力する。</a:t>
          </a:r>
        </a:p>
      </xdr:txBody>
    </xdr:sp>
    <xdr:clientData/>
  </xdr:oneCellAnchor>
  <xdr:oneCellAnchor>
    <xdr:from>
      <xdr:col>9</xdr:col>
      <xdr:colOff>1600200</xdr:colOff>
      <xdr:row>20</xdr:row>
      <xdr:rowOff>114300</xdr:rowOff>
    </xdr:from>
    <xdr:ext cx="2638425" cy="400050"/>
    <xdr:sp>
      <xdr:nvSpPr>
        <xdr:cNvPr id="2" name="AutoShape 11"/>
        <xdr:cNvSpPr>
          <a:spLocks/>
        </xdr:cNvSpPr>
      </xdr:nvSpPr>
      <xdr:spPr>
        <a:xfrm>
          <a:off x="7496175" y="4124325"/>
          <a:ext cx="2638425" cy="400050"/>
        </a:xfrm>
        <a:prstGeom prst="wedgeRoundRectCallout">
          <a:avLst>
            <a:gd name="adj1" fmla="val 9282"/>
            <a:gd name="adj2" fmla="val -510782"/>
          </a:avLst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電話番号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で検索した場合は一致した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電話番号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のセルの色が変わる。</a:t>
          </a:r>
        </a:p>
      </xdr:txBody>
    </xdr:sp>
    <xdr:clientData/>
  </xdr:oneCellAnchor>
  <xdr:oneCellAnchor>
    <xdr:from>
      <xdr:col>4</xdr:col>
      <xdr:colOff>619125</xdr:colOff>
      <xdr:row>20</xdr:row>
      <xdr:rowOff>114300</xdr:rowOff>
    </xdr:from>
    <xdr:ext cx="1790700" cy="390525"/>
    <xdr:sp>
      <xdr:nvSpPr>
        <xdr:cNvPr id="3" name="AutoShape 12"/>
        <xdr:cNvSpPr>
          <a:spLocks/>
        </xdr:cNvSpPr>
      </xdr:nvSpPr>
      <xdr:spPr>
        <a:xfrm>
          <a:off x="2905125" y="4124325"/>
          <a:ext cx="1790700" cy="390525"/>
        </a:xfrm>
        <a:prstGeom prst="wedgeRoundRectCallout">
          <a:avLst>
            <a:gd name="adj1" fmla="val -111319"/>
            <a:gd name="adj2" fmla="val -504902"/>
          </a:avLst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検索した氏名と一致した
人のセルの色が変わる。</a:t>
          </a:r>
        </a:p>
      </xdr:txBody>
    </xdr:sp>
    <xdr:clientData/>
  </xdr:oneCellAnchor>
  <xdr:oneCellAnchor>
    <xdr:from>
      <xdr:col>8</xdr:col>
      <xdr:colOff>38100</xdr:colOff>
      <xdr:row>20</xdr:row>
      <xdr:rowOff>104775</xdr:rowOff>
    </xdr:from>
    <xdr:ext cx="2171700" cy="400050"/>
    <xdr:sp>
      <xdr:nvSpPr>
        <xdr:cNvPr id="4" name="AutoShape 13"/>
        <xdr:cNvSpPr>
          <a:spLocks/>
        </xdr:cNvSpPr>
      </xdr:nvSpPr>
      <xdr:spPr>
        <a:xfrm>
          <a:off x="5038725" y="4114800"/>
          <a:ext cx="2171700" cy="400050"/>
        </a:xfrm>
        <a:prstGeom prst="wedgeRoundRectCallout">
          <a:avLst>
            <a:gd name="adj1" fmla="val -76069"/>
            <a:gd name="adj2" fmla="val -683333"/>
          </a:avLst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検索した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氏名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と一致した人の
データがこの行に表示される。</a:t>
          </a:r>
        </a:p>
      </xdr:txBody>
    </xdr:sp>
    <xdr:clientData/>
  </xdr:oneCellAnchor>
  <xdr:twoCellAnchor>
    <xdr:from>
      <xdr:col>8</xdr:col>
      <xdr:colOff>609600</xdr:colOff>
      <xdr:row>9</xdr:row>
      <xdr:rowOff>285750</xdr:rowOff>
    </xdr:from>
    <xdr:to>
      <xdr:col>9</xdr:col>
      <xdr:colOff>38100</xdr:colOff>
      <xdr:row>20</xdr:row>
      <xdr:rowOff>114300</xdr:rowOff>
    </xdr:to>
    <xdr:sp>
      <xdr:nvSpPr>
        <xdr:cNvPr id="5" name="Line 14"/>
        <xdr:cNvSpPr>
          <a:spLocks/>
        </xdr:cNvSpPr>
      </xdr:nvSpPr>
      <xdr:spPr>
        <a:xfrm flipH="1" flipV="1">
          <a:off x="5610225" y="1704975"/>
          <a:ext cx="323850" cy="2419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266700</xdr:rowOff>
    </xdr:from>
    <xdr:to>
      <xdr:col>9</xdr:col>
      <xdr:colOff>771525</xdr:colOff>
      <xdr:row>20</xdr:row>
      <xdr:rowOff>85725</xdr:rowOff>
    </xdr:to>
    <xdr:sp>
      <xdr:nvSpPr>
        <xdr:cNvPr id="6" name="Line 15"/>
        <xdr:cNvSpPr>
          <a:spLocks/>
        </xdr:cNvSpPr>
      </xdr:nvSpPr>
      <xdr:spPr>
        <a:xfrm flipV="1">
          <a:off x="5943600" y="1685925"/>
          <a:ext cx="723900" cy="2409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952500</xdr:colOff>
      <xdr:row>9</xdr:row>
      <xdr:rowOff>285750</xdr:rowOff>
    </xdr:from>
    <xdr:to>
      <xdr:col>11</xdr:col>
      <xdr:colOff>466725</xdr:colOff>
      <xdr:row>20</xdr:row>
      <xdr:rowOff>114300</xdr:rowOff>
    </xdr:to>
    <xdr:sp>
      <xdr:nvSpPr>
        <xdr:cNvPr id="7" name="Line 16"/>
        <xdr:cNvSpPr>
          <a:spLocks/>
        </xdr:cNvSpPr>
      </xdr:nvSpPr>
      <xdr:spPr>
        <a:xfrm flipV="1">
          <a:off x="6848475" y="1704975"/>
          <a:ext cx="2371725" cy="2419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942975</xdr:colOff>
      <xdr:row>9</xdr:row>
      <xdr:rowOff>247650</xdr:rowOff>
    </xdr:from>
    <xdr:to>
      <xdr:col>10</xdr:col>
      <xdr:colOff>381000</xdr:colOff>
      <xdr:row>20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6838950" y="1666875"/>
          <a:ext cx="1171575" cy="2457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9</xdr:row>
      <xdr:rowOff>276225</xdr:rowOff>
    </xdr:from>
    <xdr:to>
      <xdr:col>8</xdr:col>
      <xdr:colOff>390525</xdr:colOff>
      <xdr:row>20</xdr:row>
      <xdr:rowOff>114300</xdr:rowOff>
    </xdr:to>
    <xdr:sp>
      <xdr:nvSpPr>
        <xdr:cNvPr id="9" name="Line 18"/>
        <xdr:cNvSpPr>
          <a:spLocks/>
        </xdr:cNvSpPr>
      </xdr:nvSpPr>
      <xdr:spPr>
        <a:xfrm flipH="1" flipV="1">
          <a:off x="4000500" y="1695450"/>
          <a:ext cx="1390650" cy="2428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L25"/>
  <sheetViews>
    <sheetView tabSelected="1" workbookViewId="0" topLeftCell="A1">
      <pane ySplit="12" topLeftCell="BM13" activePane="bottomLeft" state="frozen"/>
      <selection pane="topLeft" activeCell="A1" sqref="A1"/>
      <selection pane="bottomLeft" activeCell="C19" sqref="C19"/>
    </sheetView>
  </sheetViews>
  <sheetFormatPr defaultColWidth="9.00390625" defaultRowHeight="13.5"/>
  <cols>
    <col min="1" max="1" width="1.875" style="0" customWidth="1"/>
    <col min="2" max="2" width="5.75390625" style="0" customWidth="1"/>
    <col min="3" max="3" width="16.75390625" style="0" customWidth="1"/>
    <col min="4" max="4" width="5.625" style="1" customWidth="1"/>
    <col min="5" max="5" width="9.625" style="0" customWidth="1"/>
    <col min="6" max="7" width="7.625" style="1" customWidth="1"/>
    <col min="8" max="8" width="10.75390625" style="0" customWidth="1"/>
    <col min="9" max="9" width="11.75390625" style="0" customWidth="1"/>
    <col min="10" max="10" width="22.75390625" style="0" customWidth="1"/>
    <col min="11" max="11" width="14.75390625" style="0" customWidth="1"/>
    <col min="12" max="12" width="17.625" style="0" customWidth="1"/>
    <col min="13" max="13" width="1.75390625" style="0" customWidth="1"/>
  </cols>
  <sheetData>
    <row r="1" ht="14.25" thickBot="1"/>
    <row r="2" spans="6:11" ht="13.5" hidden="1" thickBot="1">
      <c r="F2" s="10" t="s">
        <v>3</v>
      </c>
      <c r="G2" s="10" t="s">
        <v>3</v>
      </c>
      <c r="H2" s="10" t="s">
        <v>3</v>
      </c>
      <c r="I2" s="10" t="s">
        <v>3</v>
      </c>
      <c r="J2" s="10" t="s">
        <v>3</v>
      </c>
      <c r="K2" s="10" t="s">
        <v>3</v>
      </c>
    </row>
    <row r="3" spans="6:11" ht="13.5" hidden="1" thickBot="1">
      <c r="F3" s="11" t="s">
        <v>13</v>
      </c>
      <c r="G3" s="11" t="s">
        <v>14</v>
      </c>
      <c r="H3" s="11" t="s">
        <v>19</v>
      </c>
      <c r="I3" s="11" t="s">
        <v>20</v>
      </c>
      <c r="J3" s="11" t="s">
        <v>21</v>
      </c>
      <c r="K3" s="11" t="s">
        <v>15</v>
      </c>
    </row>
    <row r="4" spans="3:12" ht="19.5" customHeight="1" thickBot="1" thickTop="1">
      <c r="C4" s="83" t="s">
        <v>26</v>
      </c>
      <c r="D4" s="84"/>
      <c r="E4" s="84"/>
      <c r="F4" s="84"/>
      <c r="G4" s="84"/>
      <c r="H4" s="84"/>
      <c r="I4" s="84"/>
      <c r="J4" s="84"/>
      <c r="K4" s="84"/>
      <c r="L4" s="85"/>
    </row>
    <row r="5" spans="3:12" ht="19.5" customHeight="1" thickBot="1">
      <c r="C5" s="88" t="s">
        <v>28</v>
      </c>
      <c r="D5" s="89"/>
      <c r="E5" s="89"/>
      <c r="F5" s="89"/>
      <c r="G5" s="89"/>
      <c r="H5" s="89"/>
      <c r="I5" s="89"/>
      <c r="J5" s="89"/>
      <c r="K5" s="89"/>
      <c r="L5" s="90"/>
    </row>
    <row r="6" spans="6:11" ht="6" customHeight="1" thickBot="1" thickTop="1">
      <c r="F6" s="11"/>
      <c r="G6" s="11"/>
      <c r="H6" s="11"/>
      <c r="I6" s="11"/>
      <c r="J6" s="11"/>
      <c r="K6" s="11"/>
    </row>
    <row r="7" spans="2:12" ht="24.75" customHeight="1" thickBot="1" thickTop="1">
      <c r="B7" s="86" t="s">
        <v>40</v>
      </c>
      <c r="C7" s="87"/>
      <c r="D7" s="39" t="s">
        <v>1</v>
      </c>
      <c r="E7" s="40" t="s">
        <v>8</v>
      </c>
      <c r="F7" s="18" t="s">
        <v>29</v>
      </c>
      <c r="G7" s="29" t="s">
        <v>9</v>
      </c>
      <c r="H7" s="30" t="s">
        <v>16</v>
      </c>
      <c r="I7" s="31" t="s">
        <v>11</v>
      </c>
      <c r="J7" s="32" t="s">
        <v>18</v>
      </c>
      <c r="K7" s="25" t="s">
        <v>17</v>
      </c>
      <c r="L7" s="25" t="s">
        <v>12</v>
      </c>
    </row>
    <row r="8" spans="2:12" ht="24.75" customHeight="1" thickBot="1">
      <c r="B8" s="43" t="s">
        <v>39</v>
      </c>
      <c r="C8" s="33" t="s">
        <v>30</v>
      </c>
      <c r="D8" s="34" t="s">
        <v>25</v>
      </c>
      <c r="E8" s="13" t="str">
        <f>COUNTIF(D13:D23,D8)&amp;"人"</f>
        <v>2人</v>
      </c>
      <c r="F8" s="13">
        <f>DMIN(B12:L23,F12,D7:D8)</f>
        <v>0</v>
      </c>
      <c r="G8" s="13">
        <f>DMAX($B$12:$L$23,$F$12,$D$7:$D$8)</f>
        <v>0</v>
      </c>
      <c r="H8" s="26" t="str">
        <f>COUNTA(C13:C23)&amp;"人"</f>
        <v>2人</v>
      </c>
      <c r="I8" s="35" t="str">
        <f>DCOUNT(B12:L23,F12,F2:F3)&amp;"人"</f>
        <v>1人</v>
      </c>
      <c r="J8" s="36" t="str">
        <f>DCOUNT(B12:L23,F12,G2:H3)&amp;"人"</f>
        <v>1人</v>
      </c>
      <c r="K8" s="37" t="str">
        <f>DCOUNT(B12:L23,F12,I2:J3)&amp;"人"</f>
        <v>0人</v>
      </c>
      <c r="L8" s="37" t="str">
        <f>DCOUNT(B12:L23,F12,K2:K3)&amp;"人"</f>
        <v>0人</v>
      </c>
    </row>
    <row r="9" spans="2:12" ht="3" customHeight="1" thickBot="1" thickTop="1">
      <c r="B9" s="53"/>
      <c r="C9" s="54" t="s">
        <v>31</v>
      </c>
      <c r="D9" s="54"/>
      <c r="E9" s="55"/>
      <c r="F9" s="55"/>
      <c r="G9" s="55"/>
      <c r="H9" s="56"/>
      <c r="I9" s="57"/>
      <c r="J9" s="57"/>
      <c r="K9" s="57"/>
      <c r="L9" s="57"/>
    </row>
    <row r="10" spans="2:12" ht="25.5" customHeight="1" thickBot="1" thickTop="1">
      <c r="B10" s="91" t="s">
        <v>44</v>
      </c>
      <c r="C10" s="92"/>
      <c r="D10" s="92" t="s">
        <v>43</v>
      </c>
      <c r="E10" s="92"/>
      <c r="F10" s="93"/>
      <c r="G10" s="65" t="str">
        <f>VLOOKUP($C$8,$C$13:$L$23,5,FALSE)</f>
        <v>O</v>
      </c>
      <c r="H10" s="60" t="str">
        <f>VLOOKUP($C$8,$C$13:$L$23,6,FALSE)</f>
        <v>321-0011</v>
      </c>
      <c r="I10" s="60" t="str">
        <f>VLOOKUP($C$8,$C$13:$L$23,7,FALSE)</f>
        <v>栃木市</v>
      </c>
      <c r="J10" s="60" t="str">
        <f>VLOOKUP($C$8,$C$13:$L$23,8,FALSE)</f>
        <v>朝日</v>
      </c>
      <c r="K10" s="60" t="str">
        <f>VLOOKUP($C$8,$C$13:$L$23,9,FALSE)</f>
        <v>1-2</v>
      </c>
      <c r="L10" s="61" t="str">
        <f>VLOOKUP($C$8,$C$13:$L$23,10,FALSE)</f>
        <v>0282-23-</v>
      </c>
    </row>
    <row r="11" spans="2:6" ht="3" customHeight="1" thickBot="1" thickTop="1">
      <c r="B11" s="51"/>
      <c r="C11" s="51"/>
      <c r="D11" s="52"/>
      <c r="E11" s="52"/>
      <c r="F11" s="52"/>
    </row>
    <row r="12" spans="2:12" ht="19.5" customHeight="1" thickBot="1" thickTop="1">
      <c r="B12" s="41" t="s">
        <v>24</v>
      </c>
      <c r="C12" s="42" t="s">
        <v>0</v>
      </c>
      <c r="D12" s="2" t="s">
        <v>1</v>
      </c>
      <c r="E12" s="16" t="s">
        <v>2</v>
      </c>
      <c r="F12" s="2" t="s">
        <v>3</v>
      </c>
      <c r="G12" s="38" t="s">
        <v>7</v>
      </c>
      <c r="H12" s="2" t="s">
        <v>4</v>
      </c>
      <c r="I12" s="19" t="s">
        <v>22</v>
      </c>
      <c r="J12" s="20" t="s">
        <v>23</v>
      </c>
      <c r="K12" s="22" t="s">
        <v>10</v>
      </c>
      <c r="L12" s="21" t="s">
        <v>6</v>
      </c>
    </row>
    <row r="13" spans="2:12" ht="19.5" customHeight="1" thickBot="1" thickTop="1">
      <c r="B13" s="3">
        <v>1</v>
      </c>
      <c r="C13" s="17" t="s">
        <v>41</v>
      </c>
      <c r="D13" s="6" t="s">
        <v>5</v>
      </c>
      <c r="E13" s="27">
        <v>34130</v>
      </c>
      <c r="F13" s="49">
        <f aca="true" ca="1" t="shared" si="0" ref="F13:F22">IF(E13="","",DATEDIF(E13,TODAY(),"Y"))</f>
        <v>13</v>
      </c>
      <c r="G13" s="9" t="s">
        <v>42</v>
      </c>
      <c r="H13" s="9" t="s">
        <v>45</v>
      </c>
      <c r="I13" s="17" t="s">
        <v>27</v>
      </c>
      <c r="J13" s="23" t="s">
        <v>38</v>
      </c>
      <c r="K13" s="58" t="s">
        <v>46</v>
      </c>
      <c r="L13" s="62" t="s">
        <v>65</v>
      </c>
    </row>
    <row r="14" spans="2:12" ht="19.5" customHeight="1" thickBot="1">
      <c r="B14" s="4">
        <v>2</v>
      </c>
      <c r="C14" s="14" t="s">
        <v>30</v>
      </c>
      <c r="D14" s="7" t="s">
        <v>5</v>
      </c>
      <c r="E14" s="28">
        <v>29222</v>
      </c>
      <c r="F14" s="49">
        <f ca="1" t="shared" si="0"/>
        <v>27</v>
      </c>
      <c r="G14" s="6" t="s">
        <v>48</v>
      </c>
      <c r="H14" s="7" t="s">
        <v>49</v>
      </c>
      <c r="I14" s="14" t="s">
        <v>37</v>
      </c>
      <c r="J14" s="23" t="s">
        <v>50</v>
      </c>
      <c r="K14" s="44" t="s">
        <v>47</v>
      </c>
      <c r="L14" s="63" t="s">
        <v>66</v>
      </c>
    </row>
    <row r="15" spans="2:12" ht="19.5" customHeight="1" thickBot="1">
      <c r="B15" s="3">
        <v>3</v>
      </c>
      <c r="C15" s="14"/>
      <c r="D15" s="7" t="s">
        <v>25</v>
      </c>
      <c r="E15" s="28"/>
      <c r="F15" s="49">
        <f ca="1" t="shared" si="0"/>
      </c>
      <c r="G15" s="6"/>
      <c r="H15" s="7"/>
      <c r="I15" s="14"/>
      <c r="J15" s="23"/>
      <c r="K15" s="44"/>
      <c r="L15" s="63"/>
    </row>
    <row r="16" spans="2:12" ht="19.5" customHeight="1" thickBot="1">
      <c r="B16" s="3">
        <v>3</v>
      </c>
      <c r="C16" s="14"/>
      <c r="D16" s="7" t="s">
        <v>5</v>
      </c>
      <c r="E16" s="28"/>
      <c r="F16" s="49">
        <f ca="1" t="shared" si="0"/>
      </c>
      <c r="G16" s="6"/>
      <c r="H16" s="7"/>
      <c r="I16" s="14"/>
      <c r="J16" s="23"/>
      <c r="K16" s="44"/>
      <c r="L16" s="63"/>
    </row>
    <row r="17" spans="2:12" ht="19.5" customHeight="1" thickBot="1">
      <c r="B17" s="4">
        <v>4</v>
      </c>
      <c r="C17" s="14"/>
      <c r="D17" s="7" t="s">
        <v>25</v>
      </c>
      <c r="E17" s="28"/>
      <c r="F17" s="49">
        <f ca="1" t="shared" si="0"/>
      </c>
      <c r="G17" s="6"/>
      <c r="H17" s="7"/>
      <c r="I17" s="14"/>
      <c r="J17" s="23"/>
      <c r="K17" s="44"/>
      <c r="L17" s="63"/>
    </row>
    <row r="18" spans="2:12" ht="19.5" customHeight="1" thickBot="1">
      <c r="B18" s="3">
        <v>5</v>
      </c>
      <c r="C18" s="14"/>
      <c r="D18" s="7" t="s">
        <v>5</v>
      </c>
      <c r="E18" s="28"/>
      <c r="F18" s="49">
        <f ca="1" t="shared" si="0"/>
      </c>
      <c r="G18" s="66"/>
      <c r="H18" s="67"/>
      <c r="I18" s="68"/>
      <c r="J18" s="69"/>
      <c r="K18" s="70"/>
      <c r="L18" s="71"/>
    </row>
    <row r="19" spans="2:12" ht="19.5" customHeight="1" thickBot="1">
      <c r="B19" s="4">
        <v>6</v>
      </c>
      <c r="C19" s="14"/>
      <c r="D19" s="7"/>
      <c r="E19" s="28"/>
      <c r="F19" s="49">
        <f ca="1" t="shared" si="0"/>
      </c>
      <c r="G19" s="66"/>
      <c r="H19" s="67"/>
      <c r="I19" s="68"/>
      <c r="J19" s="69"/>
      <c r="K19" s="70"/>
      <c r="L19" s="71"/>
    </row>
    <row r="20" spans="2:12" ht="19.5" customHeight="1" thickBot="1">
      <c r="B20" s="3">
        <v>7</v>
      </c>
      <c r="C20" s="14"/>
      <c r="D20" s="7"/>
      <c r="E20" s="28"/>
      <c r="F20" s="49">
        <f ca="1" t="shared" si="0"/>
      </c>
      <c r="G20" s="66"/>
      <c r="H20" s="67"/>
      <c r="I20" s="68"/>
      <c r="J20" s="69"/>
      <c r="K20" s="70"/>
      <c r="L20" s="71"/>
    </row>
    <row r="21" spans="2:12" ht="19.5" customHeight="1" thickBot="1">
      <c r="B21" s="4">
        <v>8</v>
      </c>
      <c r="C21" s="14"/>
      <c r="D21" s="7"/>
      <c r="E21" s="28"/>
      <c r="F21" s="49">
        <f ca="1" t="shared" si="0"/>
      </c>
      <c r="G21" s="66"/>
      <c r="H21" s="67"/>
      <c r="I21" s="68"/>
      <c r="J21" s="69"/>
      <c r="K21" s="70"/>
      <c r="L21" s="71"/>
    </row>
    <row r="22" spans="2:12" ht="19.5" customHeight="1" thickBot="1">
      <c r="B22" s="3">
        <v>9</v>
      </c>
      <c r="C22" s="14"/>
      <c r="D22" s="7"/>
      <c r="E22" s="28"/>
      <c r="F22" s="49">
        <f ca="1" t="shared" si="0"/>
      </c>
      <c r="G22" s="66"/>
      <c r="H22" s="67"/>
      <c r="I22" s="68"/>
      <c r="J22" s="69"/>
      <c r="K22" s="70"/>
      <c r="L22" s="71"/>
    </row>
    <row r="23" spans="2:12" ht="19.5" customHeight="1" thickBot="1">
      <c r="B23" s="5">
        <v>10</v>
      </c>
      <c r="C23" s="15"/>
      <c r="D23" s="8"/>
      <c r="E23" s="45"/>
      <c r="F23" s="50">
        <f ca="1">IF(E23="","",DATEDIF(E23,TODAY(),"Y"))</f>
      </c>
      <c r="G23" s="72"/>
      <c r="H23" s="73"/>
      <c r="I23" s="74"/>
      <c r="J23" s="75"/>
      <c r="K23" s="76"/>
      <c r="L23" s="77"/>
    </row>
    <row r="24" spans="7:12" ht="14.25" thickBot="1" thickTop="1">
      <c r="G24" s="78"/>
      <c r="H24" s="79"/>
      <c r="I24" s="79"/>
      <c r="J24" s="79"/>
      <c r="K24" s="79"/>
      <c r="L24" s="79"/>
    </row>
    <row r="25" spans="2:12" ht="23.25" customHeight="1" thickBot="1" thickTop="1">
      <c r="B25" s="80" t="s">
        <v>64</v>
      </c>
      <c r="C25" s="81"/>
      <c r="D25" s="81"/>
      <c r="E25" s="81"/>
      <c r="F25" s="81"/>
      <c r="G25" s="81"/>
      <c r="H25" s="81"/>
      <c r="I25" s="81"/>
      <c r="J25" s="81"/>
      <c r="K25" s="81"/>
      <c r="L25" s="82"/>
    </row>
    <row r="26" ht="13.5" thickTop="1"/>
  </sheetData>
  <sheetProtection password="DDD9" sheet="1" objects="1" scenarios="1" selectLockedCells="1"/>
  <mergeCells count="6">
    <mergeCell ref="B25:L25"/>
    <mergeCell ref="C4:L4"/>
    <mergeCell ref="B7:C7"/>
    <mergeCell ref="C5:L5"/>
    <mergeCell ref="B10:C10"/>
    <mergeCell ref="D10:F10"/>
  </mergeCells>
  <conditionalFormatting sqref="D13:D23">
    <cfRule type="cellIs" priority="1" dxfId="0" operator="between" stopIfTrue="1">
      <formula>"男"</formula>
      <formula>"男"</formula>
    </cfRule>
    <cfRule type="cellIs" priority="2" dxfId="1" operator="between" stopIfTrue="1">
      <formula>"女"</formula>
      <formula>"女"</formula>
    </cfRule>
    <cfRule type="cellIs" priority="3" dxfId="2" operator="between" stopIfTrue="1">
      <formula>""""""</formula>
      <formula>""""""</formula>
    </cfRule>
  </conditionalFormatting>
  <conditionalFormatting sqref="C13:C23">
    <cfRule type="cellIs" priority="4" dxfId="3" operator="equal" stopIfTrue="1">
      <formula>$C$8</formula>
    </cfRule>
  </conditionalFormatting>
  <conditionalFormatting sqref="H13:H23">
    <cfRule type="cellIs" priority="5" dxfId="4" operator="equal" stopIfTrue="1">
      <formula>$H$10</formula>
    </cfRule>
  </conditionalFormatting>
  <conditionalFormatting sqref="G13:G23">
    <cfRule type="cellIs" priority="6" dxfId="5" operator="equal" stopIfTrue="1">
      <formula>$G$10</formula>
    </cfRule>
  </conditionalFormatting>
  <conditionalFormatting sqref="I14:I23">
    <cfRule type="cellIs" priority="7" dxfId="6" operator="equal" stopIfTrue="1">
      <formula>$I$10</formula>
    </cfRule>
  </conditionalFormatting>
  <conditionalFormatting sqref="L13:L23">
    <cfRule type="cellIs" priority="8" dxfId="7" operator="equal" stopIfTrue="1">
      <formula>$C$8</formula>
    </cfRule>
  </conditionalFormatting>
  <conditionalFormatting sqref="J13:J23">
    <cfRule type="cellIs" priority="9" dxfId="4" operator="equal" stopIfTrue="1">
      <formula>$J$10</formula>
    </cfRule>
  </conditionalFormatting>
  <conditionalFormatting sqref="K13:K23">
    <cfRule type="cellIs" priority="10" dxfId="8" operator="equal" stopIfTrue="1">
      <formula>$K$10</formula>
    </cfRule>
  </conditionalFormatting>
  <conditionalFormatting sqref="I13">
    <cfRule type="cellIs" priority="11" dxfId="6" operator="equal" stopIfTrue="1">
      <formula>$I$10</formula>
    </cfRule>
  </conditionalFormatting>
  <printOptions/>
  <pageMargins left="0.5905511811023623" right="0.5905511811023623" top="0.5905511811023623" bottom="0.5905511811023623" header="0.5118110236220472" footer="0.5118110236220472"/>
  <pageSetup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L20"/>
  <sheetViews>
    <sheetView workbookViewId="0" topLeftCell="A1">
      <selection activeCell="J15" sqref="J15"/>
    </sheetView>
  </sheetViews>
  <sheetFormatPr defaultColWidth="9.00390625" defaultRowHeight="13.5"/>
  <cols>
    <col min="1" max="1" width="1.875" style="0" customWidth="1"/>
    <col min="2" max="2" width="5.75390625" style="0" customWidth="1"/>
    <col min="3" max="3" width="16.75390625" style="0" customWidth="1"/>
    <col min="4" max="4" width="5.625" style="1" customWidth="1"/>
    <col min="5" max="5" width="9.625" style="0" customWidth="1"/>
    <col min="6" max="7" width="7.625" style="1" customWidth="1"/>
    <col min="8" max="8" width="10.75390625" style="0" customWidth="1"/>
    <col min="9" max="9" width="11.75390625" style="0" customWidth="1"/>
    <col min="10" max="10" width="22.75390625" style="0" customWidth="1"/>
    <col min="11" max="11" width="14.75390625" style="0" customWidth="1"/>
    <col min="12" max="12" width="17.625" style="0" customWidth="1"/>
    <col min="13" max="13" width="1.75390625" style="0" customWidth="1"/>
  </cols>
  <sheetData>
    <row r="1" ht="14.25" thickBot="1"/>
    <row r="2" spans="6:11" ht="13.5" hidden="1" thickBot="1">
      <c r="F2" s="10" t="s">
        <v>3</v>
      </c>
      <c r="G2" s="10" t="s">
        <v>3</v>
      </c>
      <c r="H2" s="10" t="s">
        <v>3</v>
      </c>
      <c r="I2" s="10" t="s">
        <v>3</v>
      </c>
      <c r="J2" s="10" t="s">
        <v>3</v>
      </c>
      <c r="K2" s="10" t="s">
        <v>3</v>
      </c>
    </row>
    <row r="3" spans="6:11" ht="13.5" hidden="1" thickBot="1">
      <c r="F3" s="11" t="s">
        <v>51</v>
      </c>
      <c r="G3" s="11" t="s">
        <v>52</v>
      </c>
      <c r="H3" s="11" t="s">
        <v>53</v>
      </c>
      <c r="I3" s="11" t="s">
        <v>54</v>
      </c>
      <c r="J3" s="11" t="s">
        <v>55</v>
      </c>
      <c r="K3" s="11" t="s">
        <v>56</v>
      </c>
    </row>
    <row r="4" spans="3:12" ht="19.5" customHeight="1" thickBot="1" thickTop="1">
      <c r="C4" s="83" t="s">
        <v>26</v>
      </c>
      <c r="D4" s="84"/>
      <c r="E4" s="84"/>
      <c r="F4" s="84"/>
      <c r="G4" s="84"/>
      <c r="H4" s="84"/>
      <c r="I4" s="84"/>
      <c r="J4" s="84"/>
      <c r="K4" s="84"/>
      <c r="L4" s="85"/>
    </row>
    <row r="5" spans="3:12" ht="19.5" customHeight="1" thickBot="1">
      <c r="C5" s="88" t="s">
        <v>28</v>
      </c>
      <c r="D5" s="89"/>
      <c r="E5" s="89"/>
      <c r="F5" s="89"/>
      <c r="G5" s="89"/>
      <c r="H5" s="89"/>
      <c r="I5" s="89"/>
      <c r="J5" s="89"/>
      <c r="K5" s="89"/>
      <c r="L5" s="90"/>
    </row>
    <row r="6" spans="6:11" ht="6" customHeight="1" thickBot="1" thickTop="1">
      <c r="F6" s="11"/>
      <c r="G6" s="11"/>
      <c r="H6" s="11"/>
      <c r="I6" s="11"/>
      <c r="J6" s="11"/>
      <c r="K6" s="11"/>
    </row>
    <row r="7" spans="2:12" ht="24.75" customHeight="1" thickBot="1" thickTop="1">
      <c r="B7" s="86" t="s">
        <v>40</v>
      </c>
      <c r="C7" s="87"/>
      <c r="D7" s="39" t="s">
        <v>1</v>
      </c>
      <c r="E7" s="40" t="s">
        <v>8</v>
      </c>
      <c r="F7" s="18" t="s">
        <v>29</v>
      </c>
      <c r="G7" s="29" t="s">
        <v>9</v>
      </c>
      <c r="H7" s="30" t="s">
        <v>16</v>
      </c>
      <c r="I7" s="31" t="s">
        <v>11</v>
      </c>
      <c r="J7" s="32" t="s">
        <v>18</v>
      </c>
      <c r="K7" s="25" t="s">
        <v>17</v>
      </c>
      <c r="L7" s="25" t="s">
        <v>12</v>
      </c>
    </row>
    <row r="8" spans="2:12" ht="24.75" customHeight="1" thickBot="1">
      <c r="B8" s="43" t="s">
        <v>39</v>
      </c>
      <c r="C8" s="33" t="s">
        <v>30</v>
      </c>
      <c r="D8" s="34" t="s">
        <v>25</v>
      </c>
      <c r="E8" s="13" t="str">
        <f>COUNTIF(D13:D20,D8)&amp;"人"</f>
        <v>2人</v>
      </c>
      <c r="F8" s="13">
        <f>DMIN(B12:L20,F12,D7:D8)</f>
        <v>15</v>
      </c>
      <c r="G8" s="13">
        <f>DMAX($B$12:$L$20,$F$12,$D$7:$D$8)</f>
        <v>15</v>
      </c>
      <c r="H8" s="26" t="str">
        <f>COUNTA(C13:C20)&amp;"人"</f>
        <v>3人</v>
      </c>
      <c r="I8" s="35" t="str">
        <f>DCOUNT(B12:L20,F12,F2:F3)&amp;"人"</f>
        <v>2人</v>
      </c>
      <c r="J8" s="36" t="str">
        <f>DCOUNT(B12:L20,F12,G2:H3)&amp;"人"</f>
        <v>1人</v>
      </c>
      <c r="K8" s="37" t="str">
        <f>DCOUNT(B12:L20,F12,I2:J3)&amp;"人"</f>
        <v>0人</v>
      </c>
      <c r="L8" s="37" t="str">
        <f>DCOUNT(B12:L20,F12,K2:K3)&amp;"人"</f>
        <v>0人</v>
      </c>
    </row>
    <row r="9" spans="2:12" ht="3" customHeight="1" thickBot="1" thickTop="1">
      <c r="B9" s="53"/>
      <c r="C9" s="54" t="s">
        <v>31</v>
      </c>
      <c r="D9" s="54"/>
      <c r="E9" s="55"/>
      <c r="F9" s="55"/>
      <c r="G9" s="55"/>
      <c r="H9" s="56"/>
      <c r="I9" s="57"/>
      <c r="J9" s="57"/>
      <c r="K9" s="57"/>
      <c r="L9" s="57"/>
    </row>
    <row r="10" spans="2:12" ht="25.5" customHeight="1" thickBot="1" thickTop="1">
      <c r="B10" s="91" t="s">
        <v>44</v>
      </c>
      <c r="C10" s="92"/>
      <c r="D10" s="92" t="s">
        <v>43</v>
      </c>
      <c r="E10" s="92"/>
      <c r="F10" s="93"/>
      <c r="G10" s="65" t="str">
        <f>VLOOKUP($C$8,$C$13:$L$20,5,FALSE)</f>
        <v>O</v>
      </c>
      <c r="H10" s="60" t="str">
        <f>VLOOKUP($C$8,$C$13:$L$20,6,FALSE)</f>
        <v>321-0011</v>
      </c>
      <c r="I10" s="60" t="str">
        <f>VLOOKUP($C$8,$C$13:$L$20,7,FALSE)</f>
        <v>栃木市</v>
      </c>
      <c r="J10" s="60" t="str">
        <f>VLOOKUP($C$8,$C$13:$L$20,8,FALSE)</f>
        <v>朝日</v>
      </c>
      <c r="K10" s="60" t="str">
        <f>VLOOKUP($C$8,$C$13:$L$20,9,FALSE)</f>
        <v>1-2</v>
      </c>
      <c r="L10" s="61" t="str">
        <f>VLOOKUP($C$8,$C$13:$L$20,10,FALSE)</f>
        <v>0282-22-</v>
      </c>
    </row>
    <row r="11" spans="2:6" ht="3" customHeight="1" thickBot="1" thickTop="1">
      <c r="B11" s="51"/>
      <c r="C11" s="51"/>
      <c r="D11" s="52"/>
      <c r="E11" s="52"/>
      <c r="F11" s="52"/>
    </row>
    <row r="12" spans="2:12" ht="19.5" customHeight="1" thickBot="1" thickTop="1">
      <c r="B12" s="41" t="s">
        <v>24</v>
      </c>
      <c r="C12" s="42" t="s">
        <v>0</v>
      </c>
      <c r="D12" s="2" t="s">
        <v>1</v>
      </c>
      <c r="E12" s="16" t="s">
        <v>2</v>
      </c>
      <c r="F12" s="2" t="s">
        <v>3</v>
      </c>
      <c r="G12" s="38" t="s">
        <v>7</v>
      </c>
      <c r="H12" s="2" t="s">
        <v>4</v>
      </c>
      <c r="I12" s="19" t="s">
        <v>22</v>
      </c>
      <c r="J12" s="20" t="s">
        <v>23</v>
      </c>
      <c r="K12" s="22" t="s">
        <v>10</v>
      </c>
      <c r="L12" s="21" t="s">
        <v>6</v>
      </c>
    </row>
    <row r="13" spans="2:12" ht="19.5" customHeight="1" thickBot="1" thickTop="1">
      <c r="B13" s="3">
        <v>1</v>
      </c>
      <c r="C13" s="17" t="s">
        <v>41</v>
      </c>
      <c r="D13" s="6" t="s">
        <v>5</v>
      </c>
      <c r="E13" s="27">
        <v>34130</v>
      </c>
      <c r="F13" s="49">
        <f aca="true" ca="1" t="shared" si="0" ref="F13:F19">IF(E13="","",DATEDIF(E13,TODAY(),"Y"))</f>
        <v>13</v>
      </c>
      <c r="G13" s="9" t="s">
        <v>57</v>
      </c>
      <c r="H13" s="9" t="s">
        <v>58</v>
      </c>
      <c r="I13" s="17" t="s">
        <v>27</v>
      </c>
      <c r="J13" s="23" t="s">
        <v>38</v>
      </c>
      <c r="K13" s="58" t="s">
        <v>59</v>
      </c>
      <c r="L13" s="62" t="s">
        <v>65</v>
      </c>
    </row>
    <row r="14" spans="2:12" ht="19.5" customHeight="1" thickBot="1">
      <c r="B14" s="4">
        <v>2</v>
      </c>
      <c r="C14" s="14" t="s">
        <v>30</v>
      </c>
      <c r="D14" s="7" t="s">
        <v>5</v>
      </c>
      <c r="E14" s="28">
        <v>29222</v>
      </c>
      <c r="F14" s="49">
        <f ca="1" t="shared" si="0"/>
        <v>27</v>
      </c>
      <c r="G14" s="6" t="s">
        <v>60</v>
      </c>
      <c r="H14" s="7" t="s">
        <v>61</v>
      </c>
      <c r="I14" s="14" t="s">
        <v>37</v>
      </c>
      <c r="J14" s="23" t="s">
        <v>50</v>
      </c>
      <c r="K14" s="44" t="s">
        <v>62</v>
      </c>
      <c r="L14" s="63" t="s">
        <v>67</v>
      </c>
    </row>
    <row r="15" spans="2:12" ht="19.5" customHeight="1" thickBot="1">
      <c r="B15" s="3">
        <v>3</v>
      </c>
      <c r="C15" s="14" t="s">
        <v>63</v>
      </c>
      <c r="D15" s="7" t="s">
        <v>25</v>
      </c>
      <c r="E15" s="28">
        <v>33582</v>
      </c>
      <c r="F15" s="49">
        <f ca="1" t="shared" si="0"/>
        <v>15</v>
      </c>
      <c r="G15" s="6" t="s">
        <v>42</v>
      </c>
      <c r="H15" s="7"/>
      <c r="I15" s="14"/>
      <c r="J15" s="23"/>
      <c r="K15" s="44"/>
      <c r="L15" s="63"/>
    </row>
    <row r="16" spans="2:12" ht="19.5" customHeight="1" thickBot="1">
      <c r="B16" s="3">
        <v>3</v>
      </c>
      <c r="C16" s="14"/>
      <c r="D16" s="7" t="s">
        <v>5</v>
      </c>
      <c r="E16" s="28"/>
      <c r="F16" s="49">
        <f ca="1" t="shared" si="0"/>
      </c>
      <c r="G16" s="6"/>
      <c r="H16" s="7"/>
      <c r="I16" s="14"/>
      <c r="J16" s="23"/>
      <c r="K16" s="44"/>
      <c r="L16" s="63"/>
    </row>
    <row r="17" spans="2:12" ht="19.5" customHeight="1" thickBot="1">
      <c r="B17" s="4">
        <v>4</v>
      </c>
      <c r="C17" s="14"/>
      <c r="D17" s="7" t="s">
        <v>25</v>
      </c>
      <c r="E17" s="28"/>
      <c r="F17" s="49">
        <f ca="1" t="shared" si="0"/>
      </c>
      <c r="G17" s="6"/>
      <c r="H17" s="7"/>
      <c r="I17" s="14"/>
      <c r="J17" s="23"/>
      <c r="K17" s="44"/>
      <c r="L17" s="63"/>
    </row>
    <row r="18" spans="2:12" ht="19.5" customHeight="1" thickBot="1">
      <c r="B18" s="3">
        <v>5</v>
      </c>
      <c r="C18" s="14"/>
      <c r="D18" s="7" t="s">
        <v>5</v>
      </c>
      <c r="E18" s="28"/>
      <c r="F18" s="49">
        <f ca="1" t="shared" si="0"/>
      </c>
      <c r="G18" s="6"/>
      <c r="H18" s="7"/>
      <c r="I18" s="14"/>
      <c r="J18" s="23"/>
      <c r="K18" s="44"/>
      <c r="L18" s="63"/>
    </row>
    <row r="19" spans="2:12" ht="19.5" customHeight="1" thickBot="1">
      <c r="B19" s="4">
        <v>6</v>
      </c>
      <c r="C19" s="14"/>
      <c r="D19" s="7"/>
      <c r="E19" s="28"/>
      <c r="F19" s="49">
        <f ca="1" t="shared" si="0"/>
      </c>
      <c r="G19" s="6"/>
      <c r="H19" s="7"/>
      <c r="I19" s="14"/>
      <c r="J19" s="23"/>
      <c r="K19" s="44"/>
      <c r="L19" s="63"/>
    </row>
    <row r="20" spans="2:12" ht="19.5" customHeight="1" thickBot="1">
      <c r="B20" s="5">
        <v>7</v>
      </c>
      <c r="C20" s="15"/>
      <c r="D20" s="8"/>
      <c r="E20" s="45"/>
      <c r="F20" s="50">
        <f ca="1">IF(E20="","",DATEDIF(E20,TODAY(),"Y"))</f>
      </c>
      <c r="G20" s="12"/>
      <c r="H20" s="8"/>
      <c r="I20" s="15"/>
      <c r="J20" s="24"/>
      <c r="K20" s="59"/>
      <c r="L20" s="64"/>
    </row>
    <row r="21" ht="14.25" thickTop="1"/>
    <row r="23" ht="13.5"/>
  </sheetData>
  <sheetProtection password="DDD9" sheet="1" objects="1" scenarios="1" selectLockedCells="1"/>
  <mergeCells count="5">
    <mergeCell ref="C4:L4"/>
    <mergeCell ref="B7:C7"/>
    <mergeCell ref="C5:L5"/>
    <mergeCell ref="B10:C10"/>
    <mergeCell ref="D10:F10"/>
  </mergeCells>
  <conditionalFormatting sqref="D13:D20">
    <cfRule type="cellIs" priority="1" dxfId="0" operator="between" stopIfTrue="1">
      <formula>"男"</formula>
      <formula>"男"</formula>
    </cfRule>
    <cfRule type="cellIs" priority="2" dxfId="1" operator="between" stopIfTrue="1">
      <formula>"女"</formula>
      <formula>"女"</formula>
    </cfRule>
    <cfRule type="cellIs" priority="3" dxfId="2" operator="between" stopIfTrue="1">
      <formula>""""""</formula>
      <formula>""""""</formula>
    </cfRule>
  </conditionalFormatting>
  <conditionalFormatting sqref="C13:C20">
    <cfRule type="cellIs" priority="4" dxfId="3" operator="equal" stopIfTrue="1">
      <formula>$C$8</formula>
    </cfRule>
  </conditionalFormatting>
  <conditionalFormatting sqref="H13:H20">
    <cfRule type="cellIs" priority="5" dxfId="4" operator="equal" stopIfTrue="1">
      <formula>$H$10</formula>
    </cfRule>
  </conditionalFormatting>
  <conditionalFormatting sqref="G13:G20">
    <cfRule type="cellIs" priority="6" dxfId="5" operator="equal" stopIfTrue="1">
      <formula>$G$10</formula>
    </cfRule>
  </conditionalFormatting>
  <conditionalFormatting sqref="I14:I20">
    <cfRule type="cellIs" priority="7" dxfId="6" operator="equal" stopIfTrue="1">
      <formula>$I$10</formula>
    </cfRule>
  </conditionalFormatting>
  <conditionalFormatting sqref="L13:L20">
    <cfRule type="cellIs" priority="8" dxfId="7" operator="equal" stopIfTrue="1">
      <formula>$C$8</formula>
    </cfRule>
  </conditionalFormatting>
  <conditionalFormatting sqref="J13:J20">
    <cfRule type="cellIs" priority="9" dxfId="4" operator="equal" stopIfTrue="1">
      <formula>$J$10</formula>
    </cfRule>
  </conditionalFormatting>
  <conditionalFormatting sqref="K13:K20">
    <cfRule type="cellIs" priority="10" dxfId="8" operator="equal" stopIfTrue="1">
      <formula>$K$10</formula>
    </cfRule>
  </conditionalFormatting>
  <conditionalFormatting sqref="I13">
    <cfRule type="cellIs" priority="11" dxfId="6" operator="equal" stopIfTrue="1">
      <formula>$I$10</formula>
    </cfRule>
  </conditionalFormatting>
  <printOptions/>
  <pageMargins left="0.5905511811023623" right="0.5905511811023623" top="0.5905511811023623" bottom="0.5905511811023623" header="0.5118110236220472" footer="0.5118110236220472"/>
  <pageSetup orientation="landscape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O8"/>
  <sheetViews>
    <sheetView workbookViewId="0" topLeftCell="A1">
      <selection activeCell="B2" sqref="B2:O2"/>
    </sheetView>
  </sheetViews>
  <sheetFormatPr defaultColWidth="9.00390625" defaultRowHeight="13.5"/>
  <cols>
    <col min="1" max="1" width="2.75390625" style="0" customWidth="1"/>
  </cols>
  <sheetData>
    <row r="1" ht="13.5" thickBot="1"/>
    <row r="2" spans="2:15" ht="30" customHeight="1" thickBot="1" thickTop="1">
      <c r="B2" s="97" t="s">
        <v>32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2:15" ht="7.5" customHeight="1" thickBot="1" thickTop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30" customHeight="1" thickTop="1">
      <c r="B4" s="100" t="s">
        <v>33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2:15" ht="30" customHeight="1" thickBot="1">
      <c r="B5" s="103" t="s">
        <v>34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2:15" ht="7.5" customHeight="1" thickBot="1" thickTop="1">
      <c r="B6" s="48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30" customHeight="1" thickTop="1">
      <c r="B7" s="100" t="s">
        <v>35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15" ht="30" customHeight="1" thickBot="1">
      <c r="B8" s="94" t="s">
        <v>36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6"/>
    </row>
    <row r="9" ht="13.5" thickTop="1"/>
  </sheetData>
  <sheetProtection sheet="1" objects="1" scenarios="1"/>
  <mergeCells count="5">
    <mergeCell ref="B8:O8"/>
    <mergeCell ref="B2:O2"/>
    <mergeCell ref="B4:O4"/>
    <mergeCell ref="B5:O5"/>
    <mergeCell ref="B7:O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住所録・名簿</dc:title>
  <dc:subject/>
  <dc:creator>中野・F</dc:creator>
  <cp:keywords/>
  <dc:description/>
  <cp:lastModifiedBy>文雄</cp:lastModifiedBy>
  <cp:lastPrinted>2007-05-21T12:07:27Z</cp:lastPrinted>
  <dcterms:created xsi:type="dcterms:W3CDTF">2002-06-15T18:44:38Z</dcterms:created>
  <dcterms:modified xsi:type="dcterms:W3CDTF">2007-05-23T13:00:01Z</dcterms:modified>
  <cp:category>管理</cp:category>
  <cp:version/>
  <cp:contentType/>
  <cp:contentStatus/>
</cp:coreProperties>
</file>