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5216" windowHeight="9756" activeTab="2"/>
  </bookViews>
  <sheets>
    <sheet name="使い方" sheetId="1" r:id="rId1"/>
    <sheet name="物件詳細" sheetId="2" r:id="rId2"/>
    <sheet name="顧客管理" sheetId="3" r:id="rId3"/>
    <sheet name="保護解除" sheetId="4" r:id="rId4"/>
  </sheets>
  <definedNames/>
  <calcPr fullCalcOnLoad="1"/>
</workbook>
</file>

<file path=xl/comments1.xml><?xml version="1.0" encoding="utf-8"?>
<comments xmlns="http://schemas.openxmlformats.org/spreadsheetml/2006/main">
  <authors>
    <author>文雄</author>
  </authors>
  <commentList>
    <comment ref="J8" authorId="0">
      <text>
        <r>
          <rPr>
            <sz val="11"/>
            <color indexed="10"/>
            <rFont val="ＭＳ Ｐゴシック"/>
            <family val="3"/>
          </rPr>
          <t>検索欄の名称を入力すると連動して表示されます。
電気･水道･ガスなどの項目は</t>
        </r>
        <r>
          <rPr>
            <sz val="11"/>
            <color indexed="12"/>
            <rFont val="ＭＳ Ｐゴシック"/>
            <family val="3"/>
          </rPr>
          <t>物件詳細シート</t>
        </r>
        <r>
          <rPr>
            <sz val="11"/>
            <rFont val="ＭＳ Ｐゴシック"/>
            <family val="3"/>
          </rPr>
          <t xml:space="preserve">
</t>
        </r>
        <r>
          <rPr>
            <sz val="11"/>
            <color indexed="10"/>
            <rFont val="ＭＳ Ｐゴシック"/>
            <family val="3"/>
          </rPr>
          <t>から読み込んでいます。</t>
        </r>
      </text>
    </comment>
    <comment ref="M11" authorId="0">
      <text>
        <r>
          <rPr>
            <b/>
            <sz val="12"/>
            <color indexed="61"/>
            <rFont val="ＭＳ Ｐゴシック"/>
            <family val="3"/>
          </rPr>
          <t>入居者名検索と氏名が一致すると背景と文字色が変わります</t>
        </r>
      </text>
    </comment>
    <comment ref="J7" authorId="0">
      <text>
        <r>
          <rPr>
            <sz val="12"/>
            <color indexed="12"/>
            <rFont val="ＭＳ Ｐゴシック"/>
            <family val="3"/>
          </rPr>
          <t>物件詳細シート</t>
        </r>
        <r>
          <rPr>
            <sz val="12"/>
            <rFont val="ＭＳ Ｐゴシック"/>
            <family val="3"/>
          </rPr>
          <t>の項目に
連動して表示されます。</t>
        </r>
      </text>
    </comment>
    <comment ref="M5" authorId="0">
      <text>
        <r>
          <rPr>
            <sz val="12"/>
            <rFont val="ＭＳ Ｐゴシック"/>
            <family val="3"/>
          </rPr>
          <t>検索したい入居者の氏名を入力すると
下記の一覧で一致した人の文字色と背景色が変わります。</t>
        </r>
      </text>
    </comment>
    <comment ref="C9" authorId="0">
      <text>
        <r>
          <rPr>
            <sz val="12"/>
            <rFont val="ＭＳ Ｐゴシック"/>
            <family val="3"/>
          </rPr>
          <t>検索したい物件の名称を入力すると
下記の一覧で一致した物件の文字色と背景色が変わります。</t>
        </r>
      </text>
    </comment>
  </commentList>
</comments>
</file>

<file path=xl/comments3.xml><?xml version="1.0" encoding="utf-8"?>
<comments xmlns="http://schemas.openxmlformats.org/spreadsheetml/2006/main">
  <authors>
    <author>文雄</author>
  </authors>
  <commentList>
    <comment ref="J5" authorId="0">
      <text>
        <r>
          <rPr>
            <sz val="11"/>
            <color indexed="10"/>
            <rFont val="ＭＳ Ｐゴシック"/>
            <family val="3"/>
          </rPr>
          <t>検索欄の名称を入力すると連動して表示されます。
電気･水道･ガスなどの項目は</t>
        </r>
        <r>
          <rPr>
            <sz val="11"/>
            <color indexed="12"/>
            <rFont val="ＭＳ Ｐゴシック"/>
            <family val="3"/>
          </rPr>
          <t>物件詳細シート</t>
        </r>
        <r>
          <rPr>
            <sz val="11"/>
            <rFont val="ＭＳ Ｐゴシック"/>
            <family val="3"/>
          </rPr>
          <t xml:space="preserve">
</t>
        </r>
        <r>
          <rPr>
            <sz val="11"/>
            <color indexed="10"/>
            <rFont val="ＭＳ Ｐゴシック"/>
            <family val="3"/>
          </rPr>
          <t>から読み込んでいます。</t>
        </r>
      </text>
    </comment>
    <comment ref="L8" authorId="0">
      <text>
        <r>
          <rPr>
            <b/>
            <sz val="12"/>
            <color indexed="12"/>
            <rFont val="ＭＳ Ｐゴシック"/>
            <family val="3"/>
          </rPr>
          <t>入居者氏名検索と一致すると
背景と文字色が変わります</t>
        </r>
      </text>
    </comment>
    <comment ref="J4" authorId="0">
      <text>
        <r>
          <rPr>
            <sz val="12"/>
            <color indexed="12"/>
            <rFont val="ＭＳ Ｐゴシック"/>
            <family val="3"/>
          </rPr>
          <t>物件詳細シート</t>
        </r>
        <r>
          <rPr>
            <sz val="12"/>
            <rFont val="ＭＳ Ｐゴシック"/>
            <family val="3"/>
          </rPr>
          <t>の項目に
連動して表示されます。</t>
        </r>
      </text>
    </comment>
    <comment ref="C6" authorId="0">
      <text>
        <r>
          <rPr>
            <sz val="12"/>
            <color indexed="10"/>
            <rFont val="ＭＳ Ｐゴシック"/>
            <family val="3"/>
          </rPr>
          <t>検索したい建物名称を入力する。</t>
        </r>
      </text>
    </comment>
    <comment ref="L2" authorId="0">
      <text>
        <r>
          <rPr>
            <b/>
            <sz val="12"/>
            <color indexed="12"/>
            <rFont val="ＭＳ Ｐゴシック"/>
            <family val="3"/>
          </rPr>
          <t>検索したい氏名を
入力します。</t>
        </r>
      </text>
    </comment>
  </commentList>
</comments>
</file>

<file path=xl/sharedStrings.xml><?xml version="1.0" encoding="utf-8"?>
<sst xmlns="http://schemas.openxmlformats.org/spreadsheetml/2006/main" count="138" uniqueCount="78">
  <si>
    <t>番地</t>
  </si>
  <si>
    <t>住</t>
  </si>
  <si>
    <t>所</t>
  </si>
  <si>
    <t>番号</t>
  </si>
  <si>
    <t>連絡先</t>
  </si>
  <si>
    <t>数</t>
  </si>
  <si>
    <t>〒</t>
  </si>
  <si>
    <t>〒</t>
  </si>
  <si>
    <t>↓</t>
  </si>
  <si>
    <t>間取り</t>
  </si>
  <si>
    <t>更新日</t>
  </si>
  <si>
    <t>残月</t>
  </si>
  <si>
    <t>敷金</t>
  </si>
  <si>
    <t>礼金</t>
  </si>
  <si>
    <t>家賃</t>
  </si>
  <si>
    <t>駐車料</t>
  </si>
  <si>
    <t>共益費</t>
  </si>
  <si>
    <t>小山市</t>
  </si>
  <si>
    <t>犬塚</t>
  </si>
  <si>
    <t>部屋番</t>
  </si>
  <si>
    <t>都市ガス</t>
  </si>
  <si>
    <t>その他</t>
  </si>
  <si>
    <t>戸</t>
  </si>
  <si>
    <t>小山ハイツ</t>
  </si>
  <si>
    <t>入居者名</t>
  </si>
  <si>
    <t>残月が6を切ると色が変わります</t>
  </si>
  <si>
    <t>305</t>
  </si>
  <si>
    <t>電話番号</t>
  </si>
  <si>
    <t>無し</t>
  </si>
  <si>
    <t>201</t>
  </si>
  <si>
    <t>大和パレス</t>
  </si>
  <si>
    <t>希望が丘ハイツ</t>
  </si>
  <si>
    <t>１K／1DK</t>
  </si>
  <si>
    <t>エアコン</t>
  </si>
  <si>
    <t>栃木市</t>
  </si>
  <si>
    <t>鹿沼市</t>
  </si>
  <si>
    <t>検索物件情報</t>
  </si>
  <si>
    <t>光ネット</t>
  </si>
  <si>
    <t>暁パレス</t>
  </si>
  <si>
    <r>
      <t>保護の解除の仕方</t>
    </r>
    <r>
      <rPr>
        <sz val="12"/>
        <rFont val="ＭＳ Ｐゴシック"/>
        <family val="3"/>
      </rPr>
      <t>⇒ツール⇒保護（P)⇒保護の解除（P)⇒パスワード（P)⇒</t>
    </r>
    <r>
      <rPr>
        <sz val="12"/>
        <color indexed="10"/>
        <rFont val="ＭＳ Ｐゴシック"/>
        <family val="3"/>
      </rPr>
      <t>＊＊＊＊＊</t>
    </r>
  </si>
  <si>
    <r>
      <t>上記の操作が終わったら</t>
    </r>
    <r>
      <rPr>
        <sz val="12"/>
        <rFont val="ＭＳ Ｐゴシック"/>
        <family val="3"/>
      </rPr>
      <t>⇒</t>
    </r>
    <r>
      <rPr>
        <sz val="12"/>
        <color indexed="12"/>
        <rFont val="ＭＳ Ｐゴシック"/>
        <family val="3"/>
      </rPr>
      <t>再度</t>
    </r>
    <r>
      <rPr>
        <sz val="12"/>
        <color indexed="10"/>
        <rFont val="ＭＳ Ｐゴシック"/>
        <family val="3"/>
      </rPr>
      <t>保護を掛けてください⇒この保護は操作に慣れていない人が誤ってデータを</t>
    </r>
  </si>
  <si>
    <t>壊したり消したりしないようにするためのもので、パスワードは任意のものでも、設定しなくてもOKです。</t>
  </si>
  <si>
    <r>
      <t>保護解除ができたら</t>
    </r>
    <r>
      <rPr>
        <sz val="12"/>
        <rFont val="ＭＳ Ｐゴシック"/>
        <family val="3"/>
      </rPr>
      <t>⇒名称の下、</t>
    </r>
    <r>
      <rPr>
        <b/>
        <sz val="12"/>
        <color indexed="12"/>
        <rFont val="ＭＳ Ｐゴシック"/>
        <family val="3"/>
      </rPr>
      <t>黄色</t>
    </r>
    <r>
      <rPr>
        <sz val="12"/>
        <rFont val="ＭＳ Ｐゴシック"/>
        <family val="3"/>
      </rPr>
      <t>の</t>
    </r>
    <r>
      <rPr>
        <b/>
        <sz val="12"/>
        <color indexed="12"/>
        <rFont val="ＭＳ Ｐゴシック"/>
        <family val="3"/>
      </rPr>
      <t>セル</t>
    </r>
    <r>
      <rPr>
        <sz val="12"/>
        <rFont val="ＭＳ Ｐゴシック"/>
        <family val="3"/>
      </rPr>
      <t>を全部</t>
    </r>
    <r>
      <rPr>
        <b/>
        <sz val="12"/>
        <color indexed="12"/>
        <rFont val="ＭＳ Ｐゴシック"/>
        <family val="3"/>
      </rPr>
      <t>クリック</t>
    </r>
    <r>
      <rPr>
        <sz val="12"/>
        <rFont val="ＭＳ Ｐゴシック"/>
        <family val="3"/>
      </rPr>
      <t>して⇒</t>
    </r>
  </si>
  <si>
    <r>
      <t>クリックしたセル</t>
    </r>
    <r>
      <rPr>
        <sz val="12"/>
        <rFont val="ＭＳ Ｐゴシック"/>
        <family val="3"/>
      </rPr>
      <t>の上で</t>
    </r>
    <r>
      <rPr>
        <b/>
        <sz val="12"/>
        <color indexed="12"/>
        <rFont val="ＭＳ Ｐゴシック"/>
        <family val="3"/>
      </rPr>
      <t>右クリック</t>
    </r>
    <r>
      <rPr>
        <sz val="12"/>
        <rFont val="ＭＳ Ｐゴシック"/>
        <family val="3"/>
      </rPr>
      <t>⇒セルの書式設定（F)⇒保護⇒</t>
    </r>
    <r>
      <rPr>
        <sz val="12"/>
        <color indexed="57"/>
        <rFont val="ＭＳ Ｐゴシック"/>
        <family val="3"/>
      </rPr>
      <t>✔</t>
    </r>
    <r>
      <rPr>
        <sz val="12"/>
        <rFont val="ＭＳ Ｐゴシック"/>
        <family val="3"/>
      </rPr>
      <t>ロック（</t>
    </r>
    <r>
      <rPr>
        <u val="single"/>
        <sz val="12"/>
        <rFont val="ＭＳ Ｐゴシック"/>
        <family val="3"/>
      </rPr>
      <t>L</t>
    </r>
    <r>
      <rPr>
        <sz val="12"/>
        <rFont val="ＭＳ Ｐゴシック"/>
        <family val="3"/>
      </rPr>
      <t>)の⇒</t>
    </r>
    <r>
      <rPr>
        <sz val="12"/>
        <color indexed="57"/>
        <rFont val="ＭＳ Ｐゴシック"/>
        <family val="3"/>
      </rPr>
      <t>✔</t>
    </r>
    <r>
      <rPr>
        <sz val="12"/>
        <rFont val="ＭＳ Ｐゴシック"/>
        <family val="3"/>
      </rPr>
      <t>をはずして⇒OK</t>
    </r>
  </si>
  <si>
    <t>小山◎子</t>
  </si>
  <si>
    <t>大山陽○</t>
  </si>
  <si>
    <t>朝日はいつ</t>
  </si>
  <si>
    <t>◎顧客（入居者）の入居年月日や更新日・連絡先などを記入するシートです。</t>
  </si>
  <si>
    <t>小山◎子</t>
  </si>
  <si>
    <t>入居者名検索</t>
  </si>
  <si>
    <t>検索したい住所や電話番号などわかる所を入力します</t>
  </si>
  <si>
    <t>電気･水道･ガス･電話番号などの項目は変更できます、変更した場合は顧客管理シートも連動して変更されます</t>
  </si>
  <si>
    <t>⇒</t>
  </si>
  <si>
    <t>〒</t>
  </si>
  <si>
    <t>↓</t>
  </si>
  <si>
    <t>323-0811</t>
  </si>
  <si>
    <t>305</t>
  </si>
  <si>
    <t>323-0811</t>
  </si>
  <si>
    <t>201</t>
  </si>
  <si>
    <t>入居者氏名検索</t>
  </si>
  <si>
    <t>希望が丘</t>
  </si>
  <si>
    <t>住所</t>
  </si>
  <si>
    <t>ガス</t>
  </si>
  <si>
    <t>駐車場</t>
  </si>
  <si>
    <t>更新料</t>
  </si>
  <si>
    <t>※最初に物件詳細シートにデータを入力する</t>
  </si>
  <si>
    <t>顧客管理シートの使い方</t>
  </si>
  <si>
    <t>建物名称</t>
  </si>
  <si>
    <t>〒</t>
  </si>
  <si>
    <t>323-0811</t>
  </si>
  <si>
    <t>このサンプルは保護がかかっていますから一部入力できないところがあります。</t>
  </si>
  <si>
    <t>この製品は100世帯の記録が出来ます、保護を解除すれば増やせます。</t>
  </si>
  <si>
    <t>山望エイト</t>
  </si>
  <si>
    <t>１K／1DK</t>
  </si>
  <si>
    <t>エアコン</t>
  </si>
  <si>
    <t>プロパンガス</t>
  </si>
  <si>
    <t>323-0122</t>
  </si>
  <si>
    <t>328-0811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</si>
</sst>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quot;５０歳&quot;"/>
    <numFmt numFmtId="178" formatCode="mmm\-yyyy"/>
    <numFmt numFmtId="179" formatCode="0.0_ "/>
    <numFmt numFmtId="180" formatCode="0_ "/>
    <numFmt numFmtId="181" formatCode="0_);[Red]\(0\)"/>
    <numFmt numFmtId="182" formatCode="0&quot;ヶ&quot;&quot;月&quot;"/>
    <numFmt numFmtId="183" formatCode="0&quot;台&quot;"/>
  </numFmts>
  <fonts count="26">
    <font>
      <sz val="11"/>
      <name val="ＭＳ Ｐゴシック"/>
      <family val="3"/>
    </font>
    <font>
      <sz val="6"/>
      <name val="ＭＳ Ｐゴシック"/>
      <family val="3"/>
    </font>
    <font>
      <sz val="14"/>
      <name val="ＭＳ Ｐゴシック"/>
      <family val="3"/>
    </font>
    <font>
      <sz val="12"/>
      <name val="ＭＳ Ｐゴシック"/>
      <family val="3"/>
    </font>
    <font>
      <b/>
      <sz val="12"/>
      <color indexed="10"/>
      <name val="ＭＳ Ｐゴシック"/>
      <family val="3"/>
    </font>
    <font>
      <sz val="12"/>
      <color indexed="16"/>
      <name val="ＭＳ Ｐゴシック"/>
      <family val="3"/>
    </font>
    <font>
      <sz val="11"/>
      <color indexed="60"/>
      <name val="ＭＳ Ｐゴシック"/>
      <family val="3"/>
    </font>
    <font>
      <b/>
      <sz val="11"/>
      <color indexed="10"/>
      <name val="ＭＳ Ｐゴシック"/>
      <family val="3"/>
    </font>
    <font>
      <sz val="11"/>
      <color indexed="10"/>
      <name val="ＭＳ Ｐゴシック"/>
      <family val="3"/>
    </font>
    <font>
      <b/>
      <sz val="12"/>
      <color indexed="60"/>
      <name val="ＭＳ Ｐゴシック"/>
      <family val="3"/>
    </font>
    <font>
      <b/>
      <sz val="11"/>
      <name val="ＭＳ Ｐゴシック"/>
      <family val="3"/>
    </font>
    <font>
      <sz val="12"/>
      <color indexed="10"/>
      <name val="ＭＳ Ｐゴシック"/>
      <family val="3"/>
    </font>
    <font>
      <b/>
      <sz val="12"/>
      <color indexed="12"/>
      <name val="ＭＳ Ｐゴシック"/>
      <family val="3"/>
    </font>
    <font>
      <sz val="12"/>
      <color indexed="57"/>
      <name val="ＭＳ Ｐゴシック"/>
      <family val="3"/>
    </font>
    <font>
      <u val="single"/>
      <sz val="12"/>
      <name val="ＭＳ Ｐゴシック"/>
      <family val="3"/>
    </font>
    <font>
      <sz val="12"/>
      <color indexed="12"/>
      <name val="ＭＳ Ｐゴシック"/>
      <family val="3"/>
    </font>
    <font>
      <sz val="11"/>
      <color indexed="13"/>
      <name val="ＭＳ Ｐゴシック"/>
      <family val="3"/>
    </font>
    <font>
      <b/>
      <sz val="12"/>
      <color indexed="13"/>
      <name val="ＭＳ Ｐゴシック"/>
      <family val="3"/>
    </font>
    <font>
      <b/>
      <sz val="12"/>
      <name val="ＭＳ Ｐゴシック"/>
      <family val="3"/>
    </font>
    <font>
      <b/>
      <sz val="12"/>
      <color indexed="61"/>
      <name val="ＭＳ Ｐゴシック"/>
      <family val="3"/>
    </font>
    <font>
      <sz val="11"/>
      <color indexed="12"/>
      <name val="ＭＳ Ｐゴシック"/>
      <family val="3"/>
    </font>
    <font>
      <b/>
      <sz val="11"/>
      <color indexed="12"/>
      <name val="ＭＳ Ｐゴシック"/>
      <family val="3"/>
    </font>
    <font>
      <sz val="11"/>
      <color indexed="9"/>
      <name val="ＭＳ Ｐゴシック"/>
      <family val="3"/>
    </font>
    <font>
      <b/>
      <sz val="11"/>
      <color indexed="16"/>
      <name val="ＭＳ Ｐゴシック"/>
      <family val="3"/>
    </font>
    <font>
      <b/>
      <sz val="14"/>
      <color indexed="12"/>
      <name val="ＭＳ Ｐゴシック"/>
      <family val="3"/>
    </font>
    <font>
      <b/>
      <sz val="8"/>
      <name val="ＭＳ Ｐゴシック"/>
      <family val="2"/>
    </font>
  </fonts>
  <fills count="14">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lightTrellis">
        <fgColor indexed="42"/>
      </patternFill>
    </fill>
    <fill>
      <patternFill patternType="solid">
        <fgColor indexed="26"/>
        <bgColor indexed="64"/>
      </patternFill>
    </fill>
    <fill>
      <patternFill patternType="lightGray">
        <fgColor indexed="42"/>
      </patternFill>
    </fill>
    <fill>
      <patternFill patternType="solid">
        <fgColor indexed="12"/>
        <bgColor indexed="64"/>
      </patternFill>
    </fill>
    <fill>
      <patternFill patternType="gray125">
        <fgColor indexed="27"/>
      </patternFill>
    </fill>
    <fill>
      <patternFill patternType="lightTrellis">
        <fgColor indexed="26"/>
        <bgColor indexed="11"/>
      </patternFill>
    </fill>
    <fill>
      <patternFill patternType="gray0625">
        <fgColor indexed="27"/>
      </patternFill>
    </fill>
  </fills>
  <borders count="132">
    <border>
      <left/>
      <right/>
      <top/>
      <bottom/>
      <diagonal/>
    </border>
    <border>
      <left style="thick"/>
      <right style="medium"/>
      <top style="medium"/>
      <bottom style="medium"/>
    </border>
    <border>
      <left style="thick"/>
      <right style="medium"/>
      <top style="medium"/>
      <bottom style="thick"/>
    </border>
    <border>
      <left style="medium"/>
      <right>
        <color indexed="63"/>
      </right>
      <top style="medium"/>
      <bottom style="medium"/>
    </border>
    <border>
      <left style="double">
        <color indexed="11"/>
      </left>
      <right style="medium">
        <color indexed="11"/>
      </right>
      <top style="double">
        <color indexed="11"/>
      </top>
      <bottom style="medium">
        <color indexed="11"/>
      </bottom>
    </border>
    <border>
      <left style="medium">
        <color indexed="11"/>
      </left>
      <right style="double">
        <color indexed="11"/>
      </right>
      <top style="double">
        <color indexed="11"/>
      </top>
      <bottom style="medium">
        <color indexed="11"/>
      </bottom>
    </border>
    <border>
      <left style="double">
        <color indexed="11"/>
      </left>
      <right style="medium">
        <color indexed="11"/>
      </right>
      <top style="medium">
        <color indexed="11"/>
      </top>
      <bottom style="medium">
        <color indexed="11"/>
      </bottom>
    </border>
    <border>
      <left style="medium">
        <color indexed="11"/>
      </left>
      <right style="double">
        <color indexed="11"/>
      </right>
      <top style="medium">
        <color indexed="11"/>
      </top>
      <bottom style="medium">
        <color indexed="11"/>
      </bottom>
    </border>
    <border>
      <left style="double">
        <color indexed="11"/>
      </left>
      <right style="medium">
        <color indexed="11"/>
      </right>
      <top style="medium">
        <color indexed="11"/>
      </top>
      <bottom style="double">
        <color indexed="11"/>
      </bottom>
    </border>
    <border>
      <left style="medium">
        <color indexed="11"/>
      </left>
      <right>
        <color indexed="63"/>
      </right>
      <top style="double">
        <color indexed="11"/>
      </top>
      <bottom style="medium">
        <color indexed="11"/>
      </bottom>
    </border>
    <border>
      <left style="medium">
        <color indexed="11"/>
      </left>
      <right>
        <color indexed="63"/>
      </right>
      <top style="medium">
        <color indexed="11"/>
      </top>
      <bottom style="medium">
        <color indexed="11"/>
      </bottom>
    </border>
    <border>
      <left style="medium"/>
      <right>
        <color indexed="63"/>
      </right>
      <top>
        <color indexed="63"/>
      </top>
      <bottom style="medium"/>
    </border>
    <border>
      <left>
        <color indexed="63"/>
      </left>
      <right style="medium"/>
      <top style="double"/>
      <bottom style="medium"/>
    </border>
    <border>
      <left style="hair"/>
      <right style="hair"/>
      <top style="medium"/>
      <bottom style="medium"/>
    </border>
    <border>
      <left style="hair"/>
      <right style="medium"/>
      <top style="medium"/>
      <bottom style="medium"/>
    </border>
    <border>
      <left>
        <color indexed="63"/>
      </left>
      <right style="medium"/>
      <top>
        <color indexed="63"/>
      </top>
      <bottom style="medium"/>
    </border>
    <border>
      <left style="hair"/>
      <right style="medium"/>
      <top style="medium"/>
      <bottom style="thick"/>
    </border>
    <border>
      <left style="medium">
        <color indexed="46"/>
      </left>
      <right style="medium">
        <color indexed="46"/>
      </right>
      <top style="medium">
        <color indexed="46"/>
      </top>
      <bottom style="medium">
        <color indexed="46"/>
      </bottom>
    </border>
    <border>
      <left style="medium"/>
      <right style="thick"/>
      <top style="medium"/>
      <bottom style="medium"/>
    </border>
    <border>
      <left style="medium"/>
      <right style="thick"/>
      <top style="medium"/>
      <bottom style="thick"/>
    </border>
    <border>
      <left style="thick"/>
      <right style="medium"/>
      <top style="double"/>
      <bottom style="medium"/>
    </border>
    <border>
      <left style="medium"/>
      <right>
        <color indexed="63"/>
      </right>
      <top style="double"/>
      <bottom style="medium"/>
    </border>
    <border>
      <left style="medium"/>
      <right style="thick"/>
      <top style="double"/>
      <bottom style="medium"/>
    </border>
    <border>
      <left style="double">
        <color indexed="11"/>
      </left>
      <right style="double">
        <color indexed="11"/>
      </right>
      <top style="dashed">
        <color indexed="11"/>
      </top>
      <bottom style="double">
        <color indexed="11"/>
      </bottom>
    </border>
    <border>
      <left style="medium"/>
      <right>
        <color indexed="63"/>
      </right>
      <top style="double"/>
      <bottom>
        <color indexed="63"/>
      </bottom>
    </border>
    <border>
      <left style="hair"/>
      <right style="hair"/>
      <top style="double"/>
      <bottom>
        <color indexed="63"/>
      </bottom>
    </border>
    <border>
      <left style="hair"/>
      <right style="medium"/>
      <top style="double"/>
      <bottom>
        <color indexed="63"/>
      </bottom>
    </border>
    <border>
      <left style="medium"/>
      <right style="medium"/>
      <top style="double"/>
      <bottom style="medium"/>
    </border>
    <border>
      <left style="medium"/>
      <right style="medium"/>
      <top style="medium"/>
      <bottom style="medium"/>
    </border>
    <border>
      <left style="medium"/>
      <right style="medium"/>
      <top style="medium"/>
      <bottom style="thick"/>
    </border>
    <border>
      <left style="medium">
        <color indexed="61"/>
      </left>
      <right style="medium">
        <color indexed="61"/>
      </right>
      <top style="medium">
        <color indexed="61"/>
      </top>
      <bottom style="double">
        <color indexed="61"/>
      </bottom>
    </border>
    <border>
      <left style="medium">
        <color indexed="61"/>
      </left>
      <right>
        <color indexed="63"/>
      </right>
      <top style="medium">
        <color indexed="61"/>
      </top>
      <bottom style="double">
        <color indexed="61"/>
      </bottom>
    </border>
    <border>
      <left style="dashed">
        <color indexed="61"/>
      </left>
      <right style="medium">
        <color indexed="61"/>
      </right>
      <top style="medium">
        <color indexed="61"/>
      </top>
      <bottom style="double">
        <color indexed="61"/>
      </bottom>
    </border>
    <border>
      <left style="medium"/>
      <right style="medium"/>
      <top style="medium"/>
      <bottom style="double"/>
    </border>
    <border>
      <left style="medium"/>
      <right>
        <color indexed="63"/>
      </right>
      <top style="medium"/>
      <bottom style="double"/>
    </border>
    <border>
      <left>
        <color indexed="63"/>
      </left>
      <right style="hair"/>
      <top style="medium"/>
      <bottom style="double"/>
    </border>
    <border>
      <left>
        <color indexed="63"/>
      </left>
      <right>
        <color indexed="63"/>
      </right>
      <top style="medium"/>
      <bottom style="double"/>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double"/>
      <right style="medium"/>
      <top style="double"/>
      <bottom>
        <color indexed="63"/>
      </bottom>
    </border>
    <border>
      <left style="double"/>
      <right style="medium"/>
      <top>
        <color indexed="63"/>
      </top>
      <bottom style="double"/>
    </border>
    <border>
      <left style="double"/>
      <right style="medium"/>
      <top style="double"/>
      <bottom style="double"/>
    </border>
    <border>
      <left style="medium"/>
      <right style="medium"/>
      <top style="double"/>
      <bottom style="double"/>
    </border>
    <border>
      <left style="medium"/>
      <right style="hair"/>
      <top style="double"/>
      <bottom style="double"/>
    </border>
    <border>
      <left style="hair"/>
      <right style="hair"/>
      <top style="double"/>
      <bottom style="double"/>
    </border>
    <border>
      <left style="hair"/>
      <right>
        <color indexed="63"/>
      </right>
      <top style="double"/>
      <bottom style="double"/>
    </border>
    <border>
      <left style="thin"/>
      <right style="double"/>
      <top style="medium"/>
      <bottom style="double"/>
    </border>
    <border>
      <left style="thin"/>
      <right style="double"/>
      <top style="double"/>
      <bottom style="double"/>
    </border>
    <border>
      <left style="medium">
        <color indexed="46"/>
      </left>
      <right style="double">
        <color indexed="11"/>
      </right>
      <top style="medium">
        <color indexed="46"/>
      </top>
      <bottom style="medium">
        <color indexed="46"/>
      </bottom>
    </border>
    <border>
      <left style="thick"/>
      <right style="medium"/>
      <top style="thick"/>
      <bottom>
        <color indexed="63"/>
      </bottom>
    </border>
    <border>
      <left>
        <color indexed="63"/>
      </left>
      <right style="medium"/>
      <top style="thick"/>
      <bottom>
        <color indexed="63"/>
      </bottom>
    </border>
    <border>
      <left>
        <color indexed="63"/>
      </left>
      <right>
        <color indexed="63"/>
      </right>
      <top style="thick"/>
      <bottom>
        <color indexed="63"/>
      </bottom>
    </border>
    <border>
      <left style="medium"/>
      <right>
        <color indexed="63"/>
      </right>
      <top style="thick"/>
      <bottom>
        <color indexed="63"/>
      </bottom>
    </border>
    <border>
      <left style="hair"/>
      <right style="medium"/>
      <top style="thick"/>
      <bottom>
        <color indexed="63"/>
      </bottom>
    </border>
    <border>
      <left style="medium"/>
      <right style="medium"/>
      <top style="thick"/>
      <bottom>
        <color indexed="63"/>
      </bottom>
    </border>
    <border>
      <left style="medium"/>
      <right style="thick"/>
      <top style="thick"/>
      <bottom>
        <color indexed="63"/>
      </bottom>
    </border>
    <border>
      <left style="medium">
        <color indexed="61"/>
      </left>
      <right style="medium">
        <color indexed="61"/>
      </right>
      <top style="double">
        <color indexed="61"/>
      </top>
      <bottom style="medium">
        <color indexed="61"/>
      </bottom>
    </border>
    <border>
      <left style="medium">
        <color indexed="61"/>
      </left>
      <right>
        <color indexed="63"/>
      </right>
      <top style="double">
        <color indexed="61"/>
      </top>
      <bottom style="medium">
        <color indexed="61"/>
      </bottom>
    </border>
    <border>
      <left style="dashed">
        <color indexed="61"/>
      </left>
      <right style="medium">
        <color indexed="61"/>
      </right>
      <top style="double">
        <color indexed="61"/>
      </top>
      <bottom style="medium">
        <color indexed="61"/>
      </bottom>
    </border>
    <border>
      <left style="medium">
        <color indexed="61"/>
      </left>
      <right style="double">
        <color indexed="61"/>
      </right>
      <top style="double">
        <color indexed="61"/>
      </top>
      <bottom style="medium">
        <color indexed="61"/>
      </bottom>
    </border>
    <border>
      <left style="double">
        <color indexed="11"/>
      </left>
      <right style="medium">
        <color indexed="46"/>
      </right>
      <top style="double">
        <color indexed="11"/>
      </top>
      <bottom style="medium">
        <color indexed="46"/>
      </bottom>
    </border>
    <border>
      <left style="double">
        <color indexed="11"/>
      </left>
      <right style="medium">
        <color indexed="46"/>
      </right>
      <top style="medium">
        <color indexed="46"/>
      </top>
      <bottom style="medium">
        <color indexed="46"/>
      </bottom>
    </border>
    <border>
      <left style="double">
        <color indexed="10"/>
      </left>
      <right>
        <color indexed="63"/>
      </right>
      <top>
        <color indexed="63"/>
      </top>
      <bottom>
        <color indexed="63"/>
      </bottom>
    </border>
    <border>
      <left>
        <color indexed="63"/>
      </left>
      <right style="double">
        <color indexed="11"/>
      </right>
      <top style="double">
        <color indexed="11"/>
      </top>
      <bottom style="double">
        <color indexed="11"/>
      </bottom>
    </border>
    <border>
      <left>
        <color indexed="63"/>
      </left>
      <right>
        <color indexed="63"/>
      </right>
      <top style="double">
        <color indexed="11"/>
      </top>
      <bottom style="double">
        <color indexed="11"/>
      </bottom>
    </border>
    <border>
      <left style="medium">
        <color indexed="46"/>
      </left>
      <right style="medium">
        <color indexed="46"/>
      </right>
      <top style="double">
        <color indexed="11"/>
      </top>
      <bottom style="medium">
        <color indexed="46"/>
      </bottom>
    </border>
    <border>
      <left style="medium">
        <color indexed="46"/>
      </left>
      <right>
        <color indexed="63"/>
      </right>
      <top style="double">
        <color indexed="11"/>
      </top>
      <bottom style="medium">
        <color indexed="46"/>
      </bottom>
    </border>
    <border>
      <left style="medium">
        <color indexed="46"/>
      </left>
      <right style="double">
        <color indexed="11"/>
      </right>
      <top style="double">
        <color indexed="11"/>
      </top>
      <bottom style="medium">
        <color indexed="46"/>
      </bottom>
    </border>
    <border>
      <left style="medium"/>
      <right>
        <color indexed="63"/>
      </right>
      <top>
        <color indexed="63"/>
      </top>
      <bottom>
        <color indexed="63"/>
      </bottom>
    </border>
    <border>
      <left style="medium"/>
      <right style="thick"/>
      <top style="double"/>
      <bottom>
        <color indexed="63"/>
      </bottom>
    </border>
    <border>
      <left style="medium"/>
      <right>
        <color indexed="63"/>
      </right>
      <top>
        <color indexed="63"/>
      </top>
      <bottom style="thick"/>
    </border>
    <border>
      <left>
        <color indexed="63"/>
      </left>
      <right style="medium"/>
      <top>
        <color indexed="63"/>
      </top>
      <bottom style="thick"/>
    </border>
    <border>
      <left style="thick"/>
      <right style="thick"/>
      <top>
        <color indexed="63"/>
      </top>
      <bottom>
        <color indexed="63"/>
      </bottom>
    </border>
    <border>
      <left style="medium">
        <color indexed="61"/>
      </left>
      <right style="double">
        <color indexed="61"/>
      </right>
      <top style="medium">
        <color indexed="61"/>
      </top>
      <bottom style="double">
        <color indexed="61"/>
      </bottom>
    </border>
    <border>
      <left style="medium"/>
      <right>
        <color indexed="63"/>
      </right>
      <top style="medium"/>
      <bottom style="thick"/>
    </border>
    <border>
      <left style="medium"/>
      <right style="hair"/>
      <top style="medium"/>
      <bottom style="medium"/>
    </border>
    <border>
      <left style="medium"/>
      <right style="hair"/>
      <top style="medium"/>
      <bottom style="thick"/>
    </border>
    <border>
      <left style="medium"/>
      <right>
        <color indexed="63"/>
      </right>
      <top style="thick"/>
      <bottom style="medium"/>
    </border>
    <border>
      <left style="medium"/>
      <right style="hair"/>
      <top style="thick"/>
      <bottom style="medium"/>
    </border>
    <border>
      <left style="medium"/>
      <right style="medium"/>
      <top style="thick"/>
      <bottom style="thick"/>
    </border>
    <border>
      <left>
        <color indexed="63"/>
      </left>
      <right>
        <color indexed="63"/>
      </right>
      <top>
        <color indexed="63"/>
      </top>
      <bottom style="double">
        <color indexed="10"/>
      </bottom>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thick"/>
    </border>
    <border>
      <left>
        <color indexed="63"/>
      </left>
      <right style="hair"/>
      <top style="double"/>
      <bottom>
        <color indexed="63"/>
      </bottom>
    </border>
    <border>
      <left>
        <color indexed="63"/>
      </left>
      <right style="hair"/>
      <top style="medium"/>
      <bottom style="medium"/>
    </border>
    <border>
      <left>
        <color indexed="63"/>
      </left>
      <right style="hair"/>
      <top style="medium"/>
      <bottom style="thick"/>
    </border>
    <border>
      <left style="double">
        <color indexed="10"/>
      </left>
      <right style="mediumDashed">
        <color indexed="10"/>
      </right>
      <top style="double">
        <color indexed="10"/>
      </top>
      <bottom style="mediumDashed">
        <color indexed="10"/>
      </bottom>
    </border>
    <border>
      <left style="mediumDashed">
        <color indexed="10"/>
      </left>
      <right style="double">
        <color indexed="10"/>
      </right>
      <top style="double">
        <color indexed="10"/>
      </top>
      <bottom style="mediumDashed">
        <color indexed="10"/>
      </bottom>
    </border>
    <border>
      <left style="double">
        <color indexed="10"/>
      </left>
      <right style="mediumDashed">
        <color indexed="10"/>
      </right>
      <top style="mediumDashed">
        <color indexed="10"/>
      </top>
      <bottom style="mediumDashed">
        <color indexed="10"/>
      </bottom>
    </border>
    <border>
      <left style="mediumDashed">
        <color indexed="10"/>
      </left>
      <right style="double">
        <color indexed="10"/>
      </right>
      <top style="mediumDashed">
        <color indexed="10"/>
      </top>
      <bottom style="mediumDashed">
        <color indexed="10"/>
      </bottom>
    </border>
    <border>
      <left style="double">
        <color indexed="10"/>
      </left>
      <right style="mediumDashed">
        <color indexed="10"/>
      </right>
      <top style="mediumDashed">
        <color indexed="10"/>
      </top>
      <bottom style="double">
        <color indexed="10"/>
      </bottom>
    </border>
    <border>
      <left style="mediumDashed">
        <color indexed="10"/>
      </left>
      <right style="double">
        <color indexed="10"/>
      </right>
      <top style="mediumDashed">
        <color indexed="10"/>
      </top>
      <bottom style="double">
        <color indexed="10"/>
      </bottom>
    </border>
    <border>
      <left style="hair"/>
      <right style="hair"/>
      <top style="medium"/>
      <bottom style="thick"/>
    </border>
    <border>
      <left>
        <color indexed="63"/>
      </left>
      <right style="medium"/>
      <top style="medium"/>
      <bottom style="thick"/>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1"/>
      </left>
      <right style="mediumDashed">
        <color indexed="11"/>
      </right>
      <top style="double">
        <color indexed="11"/>
      </top>
      <bottom style="double">
        <color indexed="11"/>
      </bottom>
    </border>
    <border>
      <left style="mediumDashed">
        <color indexed="11"/>
      </left>
      <right>
        <color indexed="63"/>
      </right>
      <top style="double">
        <color indexed="11"/>
      </top>
      <bottom style="double">
        <color indexed="11"/>
      </bottom>
    </border>
    <border>
      <left>
        <color indexed="63"/>
      </left>
      <right style="double"/>
      <top style="double"/>
      <bottom style="medium"/>
    </border>
    <border>
      <left style="double">
        <color indexed="60"/>
      </left>
      <right>
        <color indexed="63"/>
      </right>
      <top style="double">
        <color indexed="61"/>
      </top>
      <bottom style="medium">
        <color indexed="61"/>
      </bottom>
    </border>
    <border>
      <left>
        <color indexed="63"/>
      </left>
      <right>
        <color indexed="63"/>
      </right>
      <top style="double">
        <color indexed="61"/>
      </top>
      <bottom style="medium">
        <color indexed="61"/>
      </bottom>
    </border>
    <border>
      <left>
        <color indexed="63"/>
      </left>
      <right style="medium">
        <color indexed="61"/>
      </right>
      <top style="double">
        <color indexed="61"/>
      </top>
      <bottom style="medium">
        <color indexed="61"/>
      </bottom>
    </border>
    <border>
      <left style="double">
        <color indexed="60"/>
      </left>
      <right>
        <color indexed="63"/>
      </right>
      <top style="medium">
        <color indexed="61"/>
      </top>
      <bottom style="double">
        <color indexed="61"/>
      </bottom>
    </border>
    <border>
      <left>
        <color indexed="63"/>
      </left>
      <right>
        <color indexed="63"/>
      </right>
      <top style="medium">
        <color indexed="61"/>
      </top>
      <bottom style="double">
        <color indexed="61"/>
      </bottom>
    </border>
    <border>
      <left>
        <color indexed="63"/>
      </left>
      <right style="medium">
        <color indexed="61"/>
      </right>
      <top style="medium">
        <color indexed="61"/>
      </top>
      <bottom style="double">
        <color indexed="61"/>
      </bottom>
    </border>
    <border>
      <left>
        <color indexed="63"/>
      </left>
      <right>
        <color indexed="63"/>
      </right>
      <top style="double">
        <color indexed="61"/>
      </top>
      <bottom style="double">
        <color indexed="11"/>
      </bottom>
    </border>
    <border>
      <left>
        <color indexed="63"/>
      </left>
      <right>
        <color indexed="63"/>
      </right>
      <top style="double">
        <color indexed="61"/>
      </top>
      <bottom>
        <color indexed="63"/>
      </bottom>
    </border>
    <border>
      <left>
        <color indexed="63"/>
      </left>
      <right style="double">
        <color indexed="11"/>
      </right>
      <top style="double">
        <color indexed="61"/>
      </top>
      <bottom style="double">
        <color indexed="11"/>
      </bottom>
    </border>
    <border>
      <left style="double">
        <color indexed="11"/>
      </left>
      <right>
        <color indexed="63"/>
      </right>
      <top style="double">
        <color indexed="11"/>
      </top>
      <bottom>
        <color indexed="63"/>
      </bottom>
    </border>
    <border>
      <left>
        <color indexed="63"/>
      </left>
      <right>
        <color indexed="63"/>
      </right>
      <top style="double">
        <color indexed="11"/>
      </top>
      <bottom>
        <color indexed="63"/>
      </bottom>
    </border>
    <border>
      <left>
        <color indexed="63"/>
      </left>
      <right style="double">
        <color indexed="11"/>
      </right>
      <top style="double">
        <color indexed="11"/>
      </top>
      <bottom>
        <color indexed="63"/>
      </bottom>
    </border>
    <border>
      <left style="double">
        <color indexed="11"/>
      </left>
      <right>
        <color indexed="63"/>
      </right>
      <top style="dashed">
        <color indexed="11"/>
      </top>
      <bottom style="double">
        <color indexed="11"/>
      </bottom>
    </border>
    <border>
      <left>
        <color indexed="63"/>
      </left>
      <right>
        <color indexed="63"/>
      </right>
      <top style="dashed">
        <color indexed="11"/>
      </top>
      <bottom style="double">
        <color indexed="11"/>
      </bottom>
    </border>
    <border>
      <left>
        <color indexed="63"/>
      </left>
      <right style="double">
        <color indexed="11"/>
      </right>
      <top style="dashed">
        <color indexed="11"/>
      </top>
      <bottom style="double">
        <color indexed="11"/>
      </bottom>
    </border>
    <border>
      <left style="dashDot">
        <color indexed="11"/>
      </left>
      <right>
        <color indexed="63"/>
      </right>
      <top style="double">
        <color indexed="11"/>
      </top>
      <bottom style="double">
        <color indexed="11"/>
      </bottom>
    </border>
    <border>
      <left style="double">
        <color indexed="11"/>
      </left>
      <right>
        <color indexed="63"/>
      </right>
      <top>
        <color indexed="63"/>
      </top>
      <bottom style="double">
        <color indexed="11"/>
      </bottom>
    </border>
    <border>
      <left>
        <color indexed="63"/>
      </left>
      <right>
        <color indexed="63"/>
      </right>
      <top>
        <color indexed="63"/>
      </top>
      <bottom style="double">
        <color indexed="11"/>
      </bottom>
    </border>
    <border>
      <left>
        <color indexed="63"/>
      </left>
      <right style="double">
        <color indexed="11"/>
      </right>
      <top>
        <color indexed="63"/>
      </top>
      <bottom style="double">
        <color indexed="11"/>
      </bottom>
    </border>
    <border>
      <left style="double">
        <color indexed="11"/>
      </left>
      <right>
        <color indexed="63"/>
      </right>
      <top style="mediumDashDotDot">
        <color indexed="11"/>
      </top>
      <bottom>
        <color indexed="63"/>
      </bottom>
    </border>
    <border>
      <left>
        <color indexed="63"/>
      </left>
      <right>
        <color indexed="63"/>
      </right>
      <top style="mediumDashDotDot">
        <color indexed="11"/>
      </top>
      <bottom>
        <color indexed="63"/>
      </bottom>
    </border>
    <border>
      <left>
        <color indexed="63"/>
      </left>
      <right style="double">
        <color indexed="11"/>
      </right>
      <top style="mediumDashDotDot">
        <color indexed="11"/>
      </top>
      <bottom>
        <color indexed="63"/>
      </bottom>
    </border>
    <border>
      <left style="double">
        <color indexed="11"/>
      </left>
      <right>
        <color indexed="63"/>
      </right>
      <top>
        <color indexed="63"/>
      </top>
      <bottom style="mediumDashDotDot">
        <color indexed="11"/>
      </bottom>
    </border>
    <border>
      <left>
        <color indexed="63"/>
      </left>
      <right>
        <color indexed="63"/>
      </right>
      <top>
        <color indexed="63"/>
      </top>
      <bottom style="mediumDashDotDot">
        <color indexed="11"/>
      </bottom>
    </border>
    <border>
      <left>
        <color indexed="63"/>
      </left>
      <right style="double">
        <color indexed="11"/>
      </right>
      <top>
        <color indexed="63"/>
      </top>
      <bottom style="mediumDashDotDot">
        <color indexed="11"/>
      </bottom>
    </border>
    <border>
      <left style="double">
        <color indexed="11"/>
      </left>
      <right>
        <color indexed="63"/>
      </right>
      <top>
        <color indexed="63"/>
      </top>
      <bottom>
        <color indexed="63"/>
      </bottom>
    </border>
    <border>
      <left>
        <color indexed="63"/>
      </left>
      <right style="double">
        <color indexed="11"/>
      </right>
      <top>
        <color indexed="63"/>
      </top>
      <bottom>
        <color indexed="63"/>
      </bottom>
    </border>
    <border>
      <left style="double">
        <color indexed="11"/>
      </left>
      <right style="medium">
        <color indexed="46"/>
      </right>
      <top style="medium">
        <color indexed="46"/>
      </top>
      <bottom style="double">
        <color indexed="11"/>
      </bottom>
    </border>
    <border>
      <left style="medium">
        <color indexed="46"/>
      </left>
      <right style="medium">
        <color indexed="46"/>
      </right>
      <top style="medium">
        <color indexed="46"/>
      </top>
      <bottom style="double">
        <color indexed="11"/>
      </bottom>
    </border>
    <border>
      <left style="medium">
        <color indexed="46"/>
      </left>
      <right style="double">
        <color indexed="11"/>
      </right>
      <top style="medium">
        <color indexed="46"/>
      </top>
      <bottom style="double">
        <color indexed="11"/>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9">
    <xf numFmtId="0" fontId="0" fillId="0" borderId="0" xfId="0" applyAlignment="1">
      <alignment/>
    </xf>
    <xf numFmtId="0" fontId="0" fillId="0" borderId="0" xfId="0" applyAlignment="1">
      <alignment vertical="center"/>
    </xf>
    <xf numFmtId="58" fontId="0" fillId="0" borderId="0" xfId="0" applyNumberFormat="1" applyAlignment="1">
      <alignment/>
    </xf>
    <xf numFmtId="0" fontId="0" fillId="0" borderId="0" xfId="0" applyBorder="1" applyAlignment="1">
      <alignment horizontal="distributed" vertical="center"/>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0" borderId="0" xfId="0" applyAlignment="1">
      <alignment horizontal="distributed" vertical="center"/>
    </xf>
    <xf numFmtId="0" fontId="3" fillId="3"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protection/>
    </xf>
    <xf numFmtId="0" fontId="2" fillId="4" borderId="5" xfId="0" applyFont="1" applyFill="1" applyBorder="1" applyAlignment="1" applyProtection="1">
      <alignment horizontal="center" vertical="center"/>
      <protection/>
    </xf>
    <xf numFmtId="0" fontId="2" fillId="4" borderId="6" xfId="0" applyFont="1" applyFill="1" applyBorder="1" applyAlignment="1" applyProtection="1">
      <alignment horizontal="center" vertical="center"/>
      <protection/>
    </xf>
    <xf numFmtId="0" fontId="2" fillId="4" borderId="7"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9" xfId="0" applyFont="1" applyFill="1" applyBorder="1" applyAlignment="1" applyProtection="1">
      <alignment horizontal="center" vertical="center"/>
      <protection/>
    </xf>
    <xf numFmtId="0" fontId="2" fillId="4" borderId="10" xfId="0" applyFont="1" applyFill="1" applyBorder="1" applyAlignment="1" applyProtection="1">
      <alignment horizontal="center" vertical="center"/>
      <protection/>
    </xf>
    <xf numFmtId="0" fontId="3" fillId="4" borderId="11" xfId="0" applyFont="1" applyFill="1" applyBorder="1" applyAlignment="1" applyProtection="1">
      <alignment horizontal="center" vertical="center"/>
      <protection/>
    </xf>
    <xf numFmtId="0" fontId="3" fillId="4" borderId="12" xfId="0" applyFont="1" applyFill="1" applyBorder="1" applyAlignment="1" applyProtection="1">
      <alignment horizontal="center" vertical="center"/>
      <protection/>
    </xf>
    <xf numFmtId="0" fontId="3" fillId="3" borderId="13"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4" borderId="15" xfId="0" applyFont="1" applyFill="1" applyBorder="1" applyAlignment="1" applyProtection="1">
      <alignment horizontal="center" vertical="center"/>
      <protection/>
    </xf>
    <xf numFmtId="0" fontId="3" fillId="3" borderId="16" xfId="0" applyFont="1" applyFill="1" applyBorder="1" applyAlignment="1" applyProtection="1">
      <alignment horizontal="center" vertical="center" shrinkToFit="1"/>
      <protection locked="0"/>
    </xf>
    <xf numFmtId="42" fontId="3" fillId="3" borderId="11" xfId="0" applyNumberFormat="1" applyFont="1" applyFill="1" applyBorder="1" applyAlignment="1" applyProtection="1">
      <alignment horizontal="center" vertical="center"/>
      <protection locked="0"/>
    </xf>
    <xf numFmtId="49" fontId="3" fillId="3" borderId="11"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distributed" vertical="center"/>
    </xf>
    <xf numFmtId="0" fontId="5" fillId="3" borderId="17" xfId="0" applyFont="1" applyFill="1" applyBorder="1" applyAlignment="1" applyProtection="1">
      <alignment horizontal="distributed" vertical="center"/>
      <protection locked="0"/>
    </xf>
    <xf numFmtId="42" fontId="3" fillId="3" borderId="18" xfId="0" applyNumberFormat="1" applyFont="1" applyFill="1" applyBorder="1" applyAlignment="1" applyProtection="1">
      <alignment horizontal="center" vertical="center"/>
      <protection locked="0"/>
    </xf>
    <xf numFmtId="42" fontId="3" fillId="3" borderId="19" xfId="0" applyNumberFormat="1" applyFont="1" applyFill="1" applyBorder="1" applyAlignment="1" applyProtection="1">
      <alignment horizontal="center" vertical="center"/>
      <protection locked="0"/>
    </xf>
    <xf numFmtId="0" fontId="0" fillId="2" borderId="20" xfId="0" applyFill="1" applyBorder="1" applyAlignment="1" applyProtection="1">
      <alignment vertical="center"/>
      <protection locked="0"/>
    </xf>
    <xf numFmtId="0" fontId="3" fillId="4" borderId="21" xfId="0" applyFont="1" applyFill="1" applyBorder="1" applyAlignment="1" applyProtection="1">
      <alignment horizontal="center" vertical="center"/>
      <protection/>
    </xf>
    <xf numFmtId="49" fontId="3" fillId="3" borderId="21" xfId="0" applyNumberFormat="1" applyFont="1" applyFill="1" applyBorder="1" applyAlignment="1" applyProtection="1">
      <alignment horizontal="center" vertical="center" shrinkToFit="1"/>
      <protection locked="0"/>
    </xf>
    <xf numFmtId="42" fontId="3" fillId="3" borderId="21" xfId="0" applyNumberFormat="1" applyFont="1" applyFill="1" applyBorder="1" applyAlignment="1" applyProtection="1">
      <alignment horizontal="center" vertical="center"/>
      <protection locked="0"/>
    </xf>
    <xf numFmtId="42" fontId="3" fillId="3" borderId="22" xfId="0" applyNumberFormat="1" applyFont="1" applyFill="1" applyBorder="1" applyAlignment="1" applyProtection="1">
      <alignment horizontal="center" vertical="center"/>
      <protection locked="0"/>
    </xf>
    <xf numFmtId="0" fontId="4" fillId="5" borderId="23" xfId="0" applyFont="1" applyFill="1" applyBorder="1" applyAlignment="1">
      <alignment horizontal="distributed" vertical="top"/>
    </xf>
    <xf numFmtId="0" fontId="3" fillId="3" borderId="2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42" fontId="3" fillId="3" borderId="21" xfId="0" applyNumberFormat="1" applyFont="1" applyFill="1" applyBorder="1" applyAlignment="1" applyProtection="1">
      <alignment horizontal="distributed" vertical="center"/>
      <protection locked="0"/>
    </xf>
    <xf numFmtId="42" fontId="3" fillId="3" borderId="11" xfId="0" applyNumberFormat="1" applyFont="1" applyFill="1" applyBorder="1" applyAlignment="1" applyProtection="1">
      <alignment horizontal="distributed" vertical="center"/>
      <protection locked="0"/>
    </xf>
    <xf numFmtId="42" fontId="3" fillId="3" borderId="27" xfId="0" applyNumberFormat="1" applyFont="1" applyFill="1" applyBorder="1" applyAlignment="1" applyProtection="1">
      <alignment horizontal="distributed" vertical="center"/>
      <protection locked="0"/>
    </xf>
    <xf numFmtId="42" fontId="3" fillId="3" borderId="28" xfId="0" applyNumberFormat="1" applyFont="1" applyFill="1" applyBorder="1" applyAlignment="1" applyProtection="1">
      <alignment horizontal="distributed" vertical="center"/>
      <protection locked="0"/>
    </xf>
    <xf numFmtId="42" fontId="3" fillId="3" borderId="29" xfId="0" applyNumberFormat="1" applyFont="1" applyFill="1" applyBorder="1" applyAlignment="1" applyProtection="1">
      <alignment horizontal="distributed" vertical="center"/>
      <protection locked="0"/>
    </xf>
    <xf numFmtId="58" fontId="3" fillId="3" borderId="28" xfId="0" applyNumberFormat="1" applyFont="1" applyFill="1" applyBorder="1" applyAlignment="1" applyProtection="1">
      <alignment horizontal="distributed" vertical="center" shrinkToFit="1"/>
      <protection locked="0"/>
    </xf>
    <xf numFmtId="58" fontId="3" fillId="3" borderId="29" xfId="0" applyNumberFormat="1" applyFont="1" applyFill="1" applyBorder="1" applyAlignment="1" applyProtection="1">
      <alignment horizontal="distributed" vertical="center" shrinkToFit="1"/>
      <protection locked="0"/>
    </xf>
    <xf numFmtId="58" fontId="3" fillId="3" borderId="27" xfId="0" applyNumberFormat="1" applyFont="1" applyFill="1" applyBorder="1" applyAlignment="1" applyProtection="1">
      <alignment horizontal="distributed" vertical="center" shrinkToFit="1"/>
      <protection locked="0"/>
    </xf>
    <xf numFmtId="0" fontId="6" fillId="6" borderId="30" xfId="0" applyFont="1" applyFill="1" applyBorder="1" applyAlignment="1" applyProtection="1">
      <alignment horizontal="distributed" vertical="center"/>
      <protection/>
    </xf>
    <xf numFmtId="0" fontId="6" fillId="6" borderId="31" xfId="0" applyFont="1" applyFill="1" applyBorder="1" applyAlignment="1" applyProtection="1">
      <alignment horizontal="distributed" vertical="center"/>
      <protection/>
    </xf>
    <xf numFmtId="0" fontId="6" fillId="6" borderId="32" xfId="0" applyFont="1" applyFill="1" applyBorder="1" applyAlignment="1" applyProtection="1">
      <alignment horizontal="distributed" vertical="center"/>
      <protection/>
    </xf>
    <xf numFmtId="0" fontId="6" fillId="6" borderId="30" xfId="0" applyFont="1" applyFill="1" applyBorder="1" applyAlignment="1" applyProtection="1">
      <alignment horizontal="center" vertical="center" shrinkToFit="1"/>
      <protection/>
    </xf>
    <xf numFmtId="0" fontId="2" fillId="6" borderId="33" xfId="0" applyFont="1" applyFill="1" applyBorder="1" applyAlignment="1">
      <alignment horizontal="distributed" vertical="center"/>
    </xf>
    <xf numFmtId="0" fontId="2" fillId="6" borderId="34" xfId="0" applyFont="1" applyFill="1" applyBorder="1" applyAlignment="1">
      <alignment horizontal="distributed" vertical="center"/>
    </xf>
    <xf numFmtId="0" fontId="2" fillId="6" borderId="35" xfId="0" applyFont="1" applyFill="1" applyBorder="1" applyAlignment="1">
      <alignment horizontal="distributed" vertical="center"/>
    </xf>
    <xf numFmtId="0" fontId="2" fillId="6" borderId="36" xfId="0" applyFont="1" applyFill="1" applyBorder="1" applyAlignment="1">
      <alignment horizontal="distributed" vertical="center"/>
    </xf>
    <xf numFmtId="58" fontId="3" fillId="3" borderId="12" xfId="0" applyNumberFormat="1" applyFont="1" applyFill="1" applyBorder="1" applyAlignment="1" applyProtection="1">
      <alignment horizontal="center" vertical="center" shrinkToFit="1"/>
      <protection locked="0"/>
    </xf>
    <xf numFmtId="58" fontId="3" fillId="3" borderId="37" xfId="0" applyNumberFormat="1" applyFont="1" applyFill="1" applyBorder="1" applyAlignment="1" applyProtection="1">
      <alignment horizontal="center" vertical="center" shrinkToFit="1"/>
      <protection locked="0"/>
    </xf>
    <xf numFmtId="0" fontId="0" fillId="0" borderId="0" xfId="0" applyFill="1" applyBorder="1" applyAlignment="1">
      <alignment horizontal="distributed" vertical="center"/>
    </xf>
    <xf numFmtId="0" fontId="2" fillId="0" borderId="0" xfId="0" applyFont="1" applyFill="1" applyBorder="1" applyAlignment="1">
      <alignment horizontal="distributed" vertical="center"/>
    </xf>
    <xf numFmtId="0" fontId="0" fillId="0" borderId="38" xfId="0" applyFill="1" applyBorder="1" applyAlignment="1">
      <alignment vertical="center"/>
    </xf>
    <xf numFmtId="0" fontId="2" fillId="0" borderId="39" xfId="0" applyFont="1" applyFill="1" applyBorder="1" applyAlignment="1" applyProtection="1">
      <alignment horizontal="distributed" vertical="center"/>
      <protection locked="0"/>
    </xf>
    <xf numFmtId="0" fontId="2" fillId="4" borderId="40" xfId="0" applyFont="1" applyFill="1" applyBorder="1" applyAlignment="1">
      <alignment horizontal="distributed" vertical="center"/>
    </xf>
    <xf numFmtId="0" fontId="2" fillId="4" borderId="41" xfId="0" applyFont="1" applyFill="1" applyBorder="1" applyAlignment="1">
      <alignment horizontal="distributed" vertical="center" shrinkToFit="1"/>
    </xf>
    <xf numFmtId="0" fontId="2" fillId="6" borderId="42" xfId="0" applyFont="1" applyFill="1" applyBorder="1" applyAlignment="1">
      <alignment horizontal="distributed" vertical="center"/>
    </xf>
    <xf numFmtId="0" fontId="9" fillId="3" borderId="43" xfId="0" applyFont="1" applyFill="1" applyBorder="1" applyAlignment="1" applyProtection="1">
      <alignment horizontal="distributed" vertical="center" shrinkToFit="1"/>
      <protection locked="0"/>
    </xf>
    <xf numFmtId="0" fontId="3" fillId="3" borderId="43" xfId="0" applyFont="1" applyFill="1" applyBorder="1" applyAlignment="1" applyProtection="1">
      <alignment horizontal="distributed" vertical="center" shrinkToFit="1"/>
      <protection locked="0"/>
    </xf>
    <xf numFmtId="0" fontId="2" fillId="3" borderId="44" xfId="0" applyFont="1" applyFill="1" applyBorder="1" applyAlignment="1" applyProtection="1">
      <alignment horizontal="distributed" vertical="center"/>
      <protection locked="0"/>
    </xf>
    <xf numFmtId="0" fontId="2" fillId="3" borderId="45" xfId="0" applyFont="1" applyFill="1" applyBorder="1" applyAlignment="1" applyProtection="1">
      <alignment horizontal="distributed" vertical="center"/>
      <protection locked="0"/>
    </xf>
    <xf numFmtId="0" fontId="2" fillId="3" borderId="46" xfId="0" applyFont="1" applyFill="1" applyBorder="1" applyAlignment="1" applyProtection="1">
      <alignment horizontal="distributed" vertical="center"/>
      <protection locked="0"/>
    </xf>
    <xf numFmtId="0" fontId="2" fillId="6" borderId="47" xfId="0" applyFont="1" applyFill="1" applyBorder="1" applyAlignment="1">
      <alignment horizontal="distributed" vertical="center"/>
    </xf>
    <xf numFmtId="0" fontId="2" fillId="3" borderId="48" xfId="0" applyFont="1" applyFill="1" applyBorder="1" applyAlignment="1" applyProtection="1">
      <alignment horizontal="distributed" vertical="center"/>
      <protection locked="0"/>
    </xf>
    <xf numFmtId="0" fontId="3" fillId="3" borderId="49" xfId="0" applyFont="1" applyFill="1" applyBorder="1" applyAlignment="1" applyProtection="1">
      <alignment horizontal="distributed" vertical="center"/>
      <protection locked="0"/>
    </xf>
    <xf numFmtId="0" fontId="5" fillId="3" borderId="49" xfId="0" applyFont="1" applyFill="1" applyBorder="1" applyAlignment="1" applyProtection="1">
      <alignment horizontal="distributed" vertical="center"/>
      <protection locked="0"/>
    </xf>
    <xf numFmtId="0" fontId="0" fillId="7" borderId="50" xfId="0" applyFill="1" applyBorder="1" applyAlignment="1">
      <alignment horizontal="center" vertical="center" shrinkToFit="1"/>
    </xf>
    <xf numFmtId="0" fontId="0" fillId="7" borderId="51" xfId="0" applyFill="1" applyBorder="1" applyAlignment="1">
      <alignment horizontal="distributed" vertical="center"/>
    </xf>
    <xf numFmtId="0" fontId="0" fillId="7" borderId="52" xfId="0" applyFill="1" applyBorder="1" applyAlignment="1">
      <alignment horizontal="distributed" vertical="center"/>
    </xf>
    <xf numFmtId="0" fontId="0" fillId="7" borderId="53" xfId="0" applyFill="1" applyBorder="1" applyAlignment="1">
      <alignment horizontal="center" vertical="center"/>
    </xf>
    <xf numFmtId="0" fontId="0" fillId="7" borderId="52" xfId="0" applyFill="1" applyBorder="1" applyAlignment="1">
      <alignment horizontal="center" vertical="center"/>
    </xf>
    <xf numFmtId="0" fontId="0" fillId="7" borderId="54" xfId="0" applyFill="1" applyBorder="1" applyAlignment="1">
      <alignment horizontal="distributed" vertical="center"/>
    </xf>
    <xf numFmtId="0" fontId="0" fillId="7" borderId="53" xfId="0" applyFill="1" applyBorder="1" applyAlignment="1">
      <alignment horizontal="distributed" vertical="center"/>
    </xf>
    <xf numFmtId="0" fontId="0" fillId="7" borderId="55" xfId="0" applyFill="1" applyBorder="1" applyAlignment="1">
      <alignment horizontal="distributed" vertical="center"/>
    </xf>
    <xf numFmtId="0" fontId="0" fillId="7" borderId="56" xfId="0" applyFill="1" applyBorder="1" applyAlignment="1">
      <alignment horizontal="distributed" vertical="center"/>
    </xf>
    <xf numFmtId="0" fontId="3" fillId="7" borderId="57" xfId="0" applyFont="1" applyFill="1" applyBorder="1" applyAlignment="1" applyProtection="1">
      <alignment horizontal="distributed" vertical="center"/>
      <protection/>
    </xf>
    <xf numFmtId="0" fontId="3" fillId="7" borderId="58" xfId="0" applyFont="1" applyFill="1" applyBorder="1" applyAlignment="1" applyProtection="1">
      <alignment horizontal="distributed" vertical="center"/>
      <protection/>
    </xf>
    <xf numFmtId="0" fontId="3" fillId="7" borderId="59" xfId="0" applyFont="1" applyFill="1" applyBorder="1" applyAlignment="1" applyProtection="1">
      <alignment horizontal="distributed" vertical="center"/>
      <protection/>
    </xf>
    <xf numFmtId="0" fontId="3" fillId="7" borderId="60" xfId="0" applyFont="1" applyFill="1" applyBorder="1" applyAlignment="1" applyProtection="1">
      <alignment horizontal="distributed" vertical="center"/>
      <protection/>
    </xf>
    <xf numFmtId="0" fontId="0" fillId="0" borderId="0" xfId="0" applyAlignment="1" applyProtection="1">
      <alignment/>
      <protection/>
    </xf>
    <xf numFmtId="0" fontId="0" fillId="0" borderId="0" xfId="0" applyAlignment="1" applyProtection="1">
      <alignment horizontal="center" vertical="center"/>
      <protection/>
    </xf>
    <xf numFmtId="0" fontId="3" fillId="7" borderId="61" xfId="0" applyFont="1" applyFill="1" applyBorder="1" applyAlignment="1" applyProtection="1">
      <alignment horizontal="distributed" vertical="center"/>
      <protection/>
    </xf>
    <xf numFmtId="0" fontId="5" fillId="3" borderId="62" xfId="0" applyFont="1" applyFill="1" applyBorder="1" applyAlignment="1" applyProtection="1">
      <alignment horizontal="distributed" vertical="center"/>
      <protection locked="0"/>
    </xf>
    <xf numFmtId="0" fontId="3" fillId="3" borderId="15" xfId="0" applyFont="1" applyFill="1" applyBorder="1" applyAlignment="1" applyProtection="1">
      <alignment horizontal="center" vertical="center" shrinkToFit="1"/>
      <protection locked="0"/>
    </xf>
    <xf numFmtId="0" fontId="16" fillId="0" borderId="0" xfId="0" applyFont="1" applyFill="1" applyBorder="1" applyAlignment="1">
      <alignment horizontal="distributed" vertical="center"/>
    </xf>
    <xf numFmtId="0" fontId="16" fillId="0" borderId="63" xfId="0" applyFont="1" applyFill="1" applyBorder="1" applyAlignment="1">
      <alignment horizontal="distributed" vertical="center"/>
    </xf>
    <xf numFmtId="0" fontId="10" fillId="8" borderId="64" xfId="0" applyFont="1" applyFill="1" applyBorder="1" applyAlignment="1" applyProtection="1">
      <alignment horizontal="distributed" vertical="center"/>
      <protection locked="0"/>
    </xf>
    <xf numFmtId="0" fontId="10" fillId="7" borderId="65" xfId="0" applyFont="1" applyFill="1" applyBorder="1" applyAlignment="1">
      <alignment horizontal="distributed" vertical="center"/>
    </xf>
    <xf numFmtId="0" fontId="12" fillId="3" borderId="66" xfId="0" applyFont="1" applyFill="1" applyBorder="1" applyAlignment="1" applyProtection="1">
      <alignment horizontal="distributed" vertical="center"/>
      <protection locked="0"/>
    </xf>
    <xf numFmtId="0" fontId="12" fillId="3" borderId="67" xfId="0" applyFont="1" applyFill="1" applyBorder="1" applyAlignment="1" applyProtection="1">
      <alignment horizontal="distributed" vertical="center"/>
      <protection locked="0"/>
    </xf>
    <xf numFmtId="0" fontId="12" fillId="3" borderId="68" xfId="0" applyFont="1" applyFill="1" applyBorder="1" applyAlignment="1" applyProtection="1">
      <alignment horizontal="distributed" vertical="center"/>
      <protection locked="0"/>
    </xf>
    <xf numFmtId="0" fontId="22" fillId="0" borderId="0" xfId="0" applyFont="1" applyAlignment="1" applyProtection="1">
      <alignment/>
      <protection/>
    </xf>
    <xf numFmtId="0" fontId="0" fillId="7" borderId="69" xfId="0" applyFill="1" applyBorder="1" applyAlignment="1">
      <alignment horizontal="distributed" vertical="center" shrinkToFit="1"/>
    </xf>
    <xf numFmtId="0" fontId="3" fillId="3" borderId="19" xfId="0" applyFont="1" applyFill="1" applyBorder="1" applyAlignment="1" applyProtection="1">
      <alignment horizontal="center" vertical="center" shrinkToFit="1"/>
      <protection locked="0"/>
    </xf>
    <xf numFmtId="0" fontId="3" fillId="3" borderId="70"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0" fillId="7" borderId="50" xfId="0" applyFill="1" applyBorder="1" applyAlignment="1">
      <alignment horizontal="distributed" vertical="center"/>
    </xf>
    <xf numFmtId="58" fontId="3" fillId="3" borderId="20" xfId="0" applyNumberFormat="1" applyFont="1" applyFill="1" applyBorder="1" applyAlignment="1" applyProtection="1">
      <alignment horizontal="center" vertical="center" shrinkToFit="1"/>
      <protection locked="0"/>
    </xf>
    <xf numFmtId="58" fontId="3" fillId="3" borderId="1" xfId="0" applyNumberFormat="1" applyFont="1" applyFill="1" applyBorder="1" applyAlignment="1" applyProtection="1">
      <alignment horizontal="center" vertical="center" shrinkToFit="1"/>
      <protection locked="0"/>
    </xf>
    <xf numFmtId="58" fontId="3" fillId="3" borderId="2" xfId="0" applyNumberFormat="1" applyFont="1" applyFill="1" applyBorder="1" applyAlignment="1" applyProtection="1">
      <alignment horizontal="center" vertical="center" shrinkToFit="1"/>
      <protection locked="0"/>
    </xf>
    <xf numFmtId="0" fontId="3" fillId="4" borderId="71" xfId="0" applyFont="1" applyFill="1" applyBorder="1" applyAlignment="1" applyProtection="1">
      <alignment horizontal="center" vertical="center"/>
      <protection/>
    </xf>
    <xf numFmtId="0" fontId="3" fillId="4" borderId="72" xfId="0" applyFont="1" applyFill="1" applyBorder="1" applyAlignment="1" applyProtection="1">
      <alignment horizontal="center" vertical="center"/>
      <protection/>
    </xf>
    <xf numFmtId="49" fontId="3" fillId="3" borderId="71" xfId="0" applyNumberFormat="1" applyFont="1" applyFill="1" applyBorder="1" applyAlignment="1" applyProtection="1">
      <alignment horizontal="center" vertical="center" shrinkToFit="1"/>
      <protection locked="0"/>
    </xf>
    <xf numFmtId="42" fontId="3" fillId="3" borderId="71" xfId="0" applyNumberFormat="1" applyFont="1" applyFill="1" applyBorder="1" applyAlignment="1" applyProtection="1">
      <alignment horizontal="center" vertical="center"/>
      <protection locked="0"/>
    </xf>
    <xf numFmtId="42" fontId="3" fillId="3" borderId="71" xfId="0" applyNumberFormat="1" applyFont="1" applyFill="1" applyBorder="1" applyAlignment="1" applyProtection="1">
      <alignment horizontal="distributed" vertical="center"/>
      <protection locked="0"/>
    </xf>
    <xf numFmtId="0" fontId="0" fillId="0" borderId="73" xfId="0" applyFill="1" applyBorder="1" applyAlignment="1">
      <alignment horizontal="distributed" vertical="center"/>
    </xf>
    <xf numFmtId="0" fontId="3" fillId="0" borderId="73" xfId="0" applyFont="1" applyFill="1" applyBorder="1" applyAlignment="1" applyProtection="1">
      <alignment horizontal="center" vertical="center" shrinkToFit="1"/>
      <protection locked="0"/>
    </xf>
    <xf numFmtId="0" fontId="6" fillId="6" borderId="74" xfId="0" applyFont="1" applyFill="1" applyBorder="1" applyAlignment="1" applyProtection="1">
      <alignment horizontal="center" vertical="center" shrinkToFit="1"/>
      <protection/>
    </xf>
    <xf numFmtId="182" fontId="3" fillId="4" borderId="21" xfId="0" applyNumberFormat="1" applyFont="1" applyFill="1" applyBorder="1" applyAlignment="1" applyProtection="1">
      <alignment horizontal="center" vertical="center"/>
      <protection/>
    </xf>
    <xf numFmtId="182" fontId="3" fillId="4" borderId="11" xfId="0" applyNumberFormat="1" applyFont="1" applyFill="1" applyBorder="1" applyAlignment="1" applyProtection="1">
      <alignment horizontal="center" vertical="center"/>
      <protection/>
    </xf>
    <xf numFmtId="182" fontId="3" fillId="4" borderId="75" xfId="0" applyNumberFormat="1" applyFont="1" applyFill="1" applyBorder="1" applyAlignment="1" applyProtection="1">
      <alignment horizontal="center" vertical="center"/>
      <protection/>
    </xf>
    <xf numFmtId="183" fontId="5" fillId="3" borderId="17" xfId="0" applyNumberFormat="1" applyFont="1" applyFill="1" applyBorder="1" applyAlignment="1" applyProtection="1">
      <alignment horizontal="distributed" vertical="center"/>
      <protection locked="0"/>
    </xf>
    <xf numFmtId="183" fontId="6" fillId="6" borderId="30" xfId="0" applyNumberFormat="1" applyFont="1" applyFill="1" applyBorder="1" applyAlignment="1" applyProtection="1">
      <alignment horizontal="distributed" vertical="center"/>
      <protection/>
    </xf>
    <xf numFmtId="0" fontId="3" fillId="6" borderId="3" xfId="0" applyFont="1" applyFill="1" applyBorder="1" applyAlignment="1" applyProtection="1">
      <alignment horizontal="center" vertical="center" shrinkToFit="1"/>
      <protection/>
    </xf>
    <xf numFmtId="0" fontId="3" fillId="6" borderId="76" xfId="0" applyFont="1" applyFill="1" applyBorder="1" applyAlignment="1" applyProtection="1">
      <alignment horizontal="center" vertical="center" shrinkToFit="1"/>
      <protection/>
    </xf>
    <xf numFmtId="0" fontId="3" fillId="6" borderId="75" xfId="0" applyFont="1" applyFill="1" applyBorder="1" applyAlignment="1" applyProtection="1">
      <alignment horizontal="center" vertical="center" shrinkToFit="1"/>
      <protection/>
    </xf>
    <xf numFmtId="0" fontId="3" fillId="6" borderId="77" xfId="0" applyFont="1" applyFill="1" applyBorder="1" applyAlignment="1" applyProtection="1">
      <alignment horizontal="center" vertical="center" shrinkToFit="1"/>
      <protection/>
    </xf>
    <xf numFmtId="0" fontId="3" fillId="6" borderId="78" xfId="0" applyFont="1" applyFill="1" applyBorder="1" applyAlignment="1" applyProtection="1">
      <alignment horizontal="center" vertical="center" shrinkToFit="1"/>
      <protection/>
    </xf>
    <xf numFmtId="0" fontId="3" fillId="6" borderId="79" xfId="0" applyFont="1" applyFill="1" applyBorder="1" applyAlignment="1" applyProtection="1">
      <alignment horizontal="center" vertical="center" shrinkToFit="1"/>
      <protection/>
    </xf>
    <xf numFmtId="0" fontId="0" fillId="7" borderId="80" xfId="0" applyFill="1" applyBorder="1" applyAlignment="1">
      <alignment horizontal="distributed" vertical="center"/>
    </xf>
    <xf numFmtId="0" fontId="0" fillId="0" borderId="81" xfId="0" applyBorder="1" applyAlignment="1">
      <alignment horizontal="distributed" vertical="center"/>
    </xf>
    <xf numFmtId="0" fontId="3" fillId="3" borderId="82" xfId="0" applyFont="1" applyFill="1" applyBorder="1" applyAlignment="1" applyProtection="1">
      <alignment horizontal="center" vertical="center" shrinkToFit="1"/>
      <protection locked="0"/>
    </xf>
    <xf numFmtId="0" fontId="3" fillId="3" borderId="83" xfId="0" applyFont="1" applyFill="1" applyBorder="1" applyAlignment="1" applyProtection="1">
      <alignment horizontal="center" vertical="center" shrinkToFit="1"/>
      <protection locked="0"/>
    </xf>
    <xf numFmtId="0" fontId="3" fillId="3" borderId="84" xfId="0" applyFont="1" applyFill="1" applyBorder="1" applyAlignment="1" applyProtection="1">
      <alignment horizontal="center" vertical="center" shrinkToFit="1"/>
      <protection locked="0"/>
    </xf>
    <xf numFmtId="0" fontId="3" fillId="3" borderId="85" xfId="0" applyFont="1" applyFill="1" applyBorder="1" applyAlignment="1" applyProtection="1">
      <alignment horizontal="center" vertical="center" shrinkToFit="1"/>
      <protection locked="0"/>
    </xf>
    <xf numFmtId="0" fontId="3" fillId="3" borderId="86" xfId="0" applyFont="1" applyFill="1" applyBorder="1" applyAlignment="1" applyProtection="1">
      <alignment horizontal="center" vertical="center" shrinkToFit="1"/>
      <protection locked="0"/>
    </xf>
    <xf numFmtId="0" fontId="3" fillId="3" borderId="87" xfId="0" applyFont="1" applyFill="1" applyBorder="1" applyAlignment="1" applyProtection="1">
      <alignment horizontal="center" vertical="center" shrinkToFit="1"/>
      <protection locked="0"/>
    </xf>
    <xf numFmtId="0" fontId="3" fillId="6" borderId="88" xfId="0" applyFont="1" applyFill="1" applyBorder="1" applyAlignment="1" applyProtection="1">
      <alignment horizontal="center" vertical="center" shrinkToFit="1"/>
      <protection locked="0"/>
    </xf>
    <xf numFmtId="0" fontId="3" fillId="6" borderId="89" xfId="0" applyFont="1" applyFill="1" applyBorder="1" applyAlignment="1" applyProtection="1">
      <alignment horizontal="center" vertical="center" shrinkToFit="1"/>
      <protection locked="0"/>
    </xf>
    <xf numFmtId="0" fontId="3" fillId="6" borderId="90" xfId="0" applyFont="1" applyFill="1" applyBorder="1" applyAlignment="1" applyProtection="1">
      <alignment horizontal="center" vertical="center" shrinkToFit="1"/>
      <protection locked="0"/>
    </xf>
    <xf numFmtId="0" fontId="3" fillId="6" borderId="91" xfId="0" applyFont="1" applyFill="1" applyBorder="1" applyAlignment="1" applyProtection="1">
      <alignment horizontal="center" vertical="center" shrinkToFit="1"/>
      <protection locked="0"/>
    </xf>
    <xf numFmtId="0" fontId="3" fillId="6" borderId="92" xfId="0" applyFont="1" applyFill="1" applyBorder="1" applyAlignment="1" applyProtection="1">
      <alignment horizontal="center" vertical="center" shrinkToFit="1"/>
      <protection locked="0"/>
    </xf>
    <xf numFmtId="0" fontId="3" fillId="6" borderId="93" xfId="0" applyFont="1" applyFill="1" applyBorder="1" applyAlignment="1" applyProtection="1">
      <alignment horizontal="center" vertical="center" shrinkToFit="1"/>
      <protection locked="0"/>
    </xf>
    <xf numFmtId="0" fontId="3" fillId="3" borderId="43" xfId="0" applyFont="1" applyFill="1" applyBorder="1" applyAlignment="1" applyProtection="1">
      <alignment horizontal="center" vertical="center" shrinkToFit="1"/>
      <protection locked="0"/>
    </xf>
    <xf numFmtId="0" fontId="2" fillId="3" borderId="44" xfId="0" applyFont="1" applyFill="1" applyBorder="1" applyAlignment="1" applyProtection="1">
      <alignment horizontal="center" vertical="center" shrinkToFit="1"/>
      <protection locked="0"/>
    </xf>
    <xf numFmtId="0" fontId="2" fillId="3" borderId="45" xfId="0" applyFont="1" applyFill="1" applyBorder="1" applyAlignment="1" applyProtection="1">
      <alignment horizontal="center" vertical="center" shrinkToFit="1"/>
      <protection locked="0"/>
    </xf>
    <xf numFmtId="0" fontId="2" fillId="3" borderId="46"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shrinkToFit="1"/>
      <protection locked="0"/>
    </xf>
    <xf numFmtId="58" fontId="3" fillId="3" borderId="27" xfId="0" applyNumberFormat="1" applyFont="1" applyFill="1" applyBorder="1" applyAlignment="1" applyProtection="1">
      <alignment horizontal="distributed" vertical="center" shrinkToFit="1"/>
      <protection/>
    </xf>
    <xf numFmtId="58" fontId="3" fillId="3" borderId="28" xfId="0" applyNumberFormat="1" applyFont="1" applyFill="1" applyBorder="1" applyAlignment="1" applyProtection="1">
      <alignment horizontal="distributed" vertical="center" shrinkToFit="1"/>
      <protection/>
    </xf>
    <xf numFmtId="0" fontId="3" fillId="3" borderId="15" xfId="0" applyFont="1" applyFill="1" applyBorder="1" applyAlignment="1" applyProtection="1">
      <alignment horizontal="center" vertical="center" shrinkToFit="1"/>
      <protection/>
    </xf>
    <xf numFmtId="0" fontId="3" fillId="3" borderId="13" xfId="0" applyFont="1" applyFill="1" applyBorder="1" applyAlignment="1" applyProtection="1">
      <alignment horizontal="center" vertical="center" shrinkToFit="1"/>
      <protection/>
    </xf>
    <xf numFmtId="0" fontId="3" fillId="3" borderId="14" xfId="0" applyFont="1" applyFill="1" applyBorder="1" applyAlignment="1" applyProtection="1">
      <alignment horizontal="center" vertical="center" shrinkToFit="1"/>
      <protection/>
    </xf>
    <xf numFmtId="0" fontId="3" fillId="3" borderId="3" xfId="0" applyFont="1" applyFill="1" applyBorder="1" applyAlignment="1" applyProtection="1">
      <alignment horizontal="center" vertical="center" shrinkToFit="1"/>
      <protection/>
    </xf>
    <xf numFmtId="0" fontId="3" fillId="0" borderId="73" xfId="0" applyFont="1" applyFill="1" applyBorder="1" applyAlignment="1" applyProtection="1">
      <alignment horizontal="center" vertical="center" shrinkToFit="1"/>
      <protection/>
    </xf>
    <xf numFmtId="58" fontId="3" fillId="3" borderId="37" xfId="0" applyNumberFormat="1" applyFont="1" applyFill="1" applyBorder="1" applyAlignment="1" applyProtection="1">
      <alignment horizontal="center" vertical="center" shrinkToFit="1"/>
      <protection/>
    </xf>
    <xf numFmtId="49" fontId="3" fillId="3" borderId="11" xfId="0" applyNumberFormat="1" applyFont="1" applyFill="1" applyBorder="1" applyAlignment="1" applyProtection="1">
      <alignment horizontal="center" vertical="center" shrinkToFit="1"/>
      <protection/>
    </xf>
    <xf numFmtId="42" fontId="3" fillId="3" borderId="11" xfId="0" applyNumberFormat="1" applyFont="1" applyFill="1" applyBorder="1" applyAlignment="1" applyProtection="1">
      <alignment horizontal="center" vertical="center"/>
      <protection/>
    </xf>
    <xf numFmtId="42" fontId="3" fillId="3" borderId="11" xfId="0" applyNumberFormat="1" applyFont="1" applyFill="1" applyBorder="1" applyAlignment="1" applyProtection="1">
      <alignment horizontal="distributed" vertical="center"/>
      <protection/>
    </xf>
    <xf numFmtId="42" fontId="3" fillId="3" borderId="28" xfId="0" applyNumberFormat="1" applyFont="1" applyFill="1" applyBorder="1" applyAlignment="1" applyProtection="1">
      <alignment horizontal="distributed" vertical="center"/>
      <protection/>
    </xf>
    <xf numFmtId="42" fontId="3" fillId="3" borderId="18" xfId="0" applyNumberFormat="1" applyFont="1" applyFill="1" applyBorder="1" applyAlignment="1" applyProtection="1">
      <alignment horizontal="center" vertical="center"/>
      <protection/>
    </xf>
    <xf numFmtId="0" fontId="3" fillId="3" borderId="29" xfId="0" applyFont="1" applyFill="1" applyBorder="1" applyAlignment="1" applyProtection="1">
      <alignment horizontal="center" vertical="center" shrinkToFit="1"/>
      <protection/>
    </xf>
    <xf numFmtId="0" fontId="3" fillId="3" borderId="94" xfId="0" applyFont="1" applyFill="1" applyBorder="1" applyAlignment="1" applyProtection="1">
      <alignment horizontal="center" vertical="center" shrinkToFit="1"/>
      <protection/>
    </xf>
    <xf numFmtId="0" fontId="3" fillId="3" borderId="16" xfId="0" applyFont="1" applyFill="1" applyBorder="1" applyAlignment="1" applyProtection="1">
      <alignment horizontal="center" vertical="center" shrinkToFit="1"/>
      <protection/>
    </xf>
    <xf numFmtId="0" fontId="3" fillId="3" borderId="75" xfId="0" applyFont="1" applyFill="1" applyBorder="1" applyAlignment="1" applyProtection="1">
      <alignment horizontal="center" vertical="center" shrinkToFit="1"/>
      <protection/>
    </xf>
    <xf numFmtId="58" fontId="3" fillId="3" borderId="95" xfId="0" applyNumberFormat="1" applyFont="1" applyFill="1" applyBorder="1" applyAlignment="1" applyProtection="1">
      <alignment horizontal="center" vertical="center" shrinkToFit="1"/>
      <protection/>
    </xf>
    <xf numFmtId="58" fontId="3" fillId="3" borderId="29" xfId="0" applyNumberFormat="1" applyFont="1" applyFill="1" applyBorder="1" applyAlignment="1" applyProtection="1">
      <alignment horizontal="distributed" vertical="center" shrinkToFit="1"/>
      <protection/>
    </xf>
    <xf numFmtId="49" fontId="3" fillId="3" borderId="75" xfId="0" applyNumberFormat="1" applyFont="1" applyFill="1" applyBorder="1" applyAlignment="1" applyProtection="1">
      <alignment horizontal="center" vertical="center" shrinkToFit="1"/>
      <protection/>
    </xf>
    <xf numFmtId="42" fontId="3" fillId="3" borderId="75" xfId="0" applyNumberFormat="1" applyFont="1" applyFill="1" applyBorder="1" applyAlignment="1" applyProtection="1">
      <alignment horizontal="center" vertical="center"/>
      <protection/>
    </xf>
    <xf numFmtId="42" fontId="3" fillId="3" borderId="75" xfId="0" applyNumberFormat="1" applyFont="1" applyFill="1" applyBorder="1" applyAlignment="1" applyProtection="1">
      <alignment horizontal="distributed" vertical="center"/>
      <protection/>
    </xf>
    <xf numFmtId="42" fontId="3" fillId="3" borderId="29" xfId="0" applyNumberFormat="1" applyFont="1" applyFill="1" applyBorder="1" applyAlignment="1" applyProtection="1">
      <alignment horizontal="distributed" vertical="center"/>
      <protection/>
    </xf>
    <xf numFmtId="42" fontId="3" fillId="3" borderId="19" xfId="0" applyNumberFormat="1" applyFont="1" applyFill="1" applyBorder="1" applyAlignment="1" applyProtection="1">
      <alignment horizontal="center" vertical="center"/>
      <protection/>
    </xf>
    <xf numFmtId="0" fontId="24" fillId="7" borderId="96" xfId="0" applyFont="1" applyFill="1" applyBorder="1" applyAlignment="1">
      <alignment horizontal="distributed" vertical="center"/>
    </xf>
    <xf numFmtId="0" fontId="21" fillId="7" borderId="97" xfId="0" applyFont="1" applyFill="1" applyBorder="1" applyAlignment="1">
      <alignment horizontal="distributed" vertical="center"/>
    </xf>
    <xf numFmtId="0" fontId="21" fillId="7" borderId="98" xfId="0" applyFont="1" applyFill="1" applyBorder="1" applyAlignment="1">
      <alignment horizontal="distributed" vertical="center"/>
    </xf>
    <xf numFmtId="0" fontId="24" fillId="9" borderId="96" xfId="0" applyFont="1" applyFill="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17" fillId="10" borderId="96" xfId="0" applyFont="1" applyFill="1" applyBorder="1" applyAlignment="1">
      <alignment horizontal="distributed" vertical="center"/>
    </xf>
    <xf numFmtId="0" fontId="18" fillId="0" borderId="97" xfId="0" applyFont="1" applyBorder="1" applyAlignment="1">
      <alignment horizontal="distributed" vertical="center"/>
    </xf>
    <xf numFmtId="0" fontId="10" fillId="7" borderId="99" xfId="0" applyFont="1" applyFill="1" applyBorder="1" applyAlignment="1">
      <alignment horizontal="distributed" vertical="center"/>
    </xf>
    <xf numFmtId="0" fontId="10" fillId="7" borderId="100" xfId="0" applyFont="1" applyFill="1" applyBorder="1" applyAlignment="1">
      <alignment horizontal="distributed" vertical="center"/>
    </xf>
    <xf numFmtId="0" fontId="4" fillId="11" borderId="21" xfId="0" applyFont="1" applyFill="1" applyBorder="1" applyAlignment="1">
      <alignment horizontal="distributed" vertical="center"/>
    </xf>
    <xf numFmtId="0" fontId="4" fillId="11" borderId="82" xfId="0" applyFont="1" applyFill="1" applyBorder="1" applyAlignment="1">
      <alignment horizontal="distributed" vertical="center"/>
    </xf>
    <xf numFmtId="0" fontId="0" fillId="11" borderId="101" xfId="0" applyFill="1" applyBorder="1" applyAlignment="1">
      <alignment horizontal="distributed" vertical="center"/>
    </xf>
    <xf numFmtId="0" fontId="0" fillId="7" borderId="69" xfId="0" applyFill="1" applyBorder="1" applyAlignment="1">
      <alignment horizontal="distributed" vertical="center" shrinkToFit="1"/>
    </xf>
    <xf numFmtId="0" fontId="0" fillId="7" borderId="51" xfId="0" applyFill="1" applyBorder="1" applyAlignment="1">
      <alignment horizontal="distributed" vertical="center" shrinkToFit="1"/>
    </xf>
    <xf numFmtId="0" fontId="7" fillId="7" borderId="102" xfId="0" applyFont="1" applyFill="1" applyBorder="1" applyAlignment="1">
      <alignment horizontal="distributed" vertical="center"/>
    </xf>
    <xf numFmtId="0" fontId="7" fillId="7" borderId="103" xfId="0" applyFont="1" applyFill="1" applyBorder="1" applyAlignment="1">
      <alignment horizontal="distributed" vertical="center"/>
    </xf>
    <xf numFmtId="0" fontId="7" fillId="7" borderId="104" xfId="0" applyFont="1" applyFill="1" applyBorder="1" applyAlignment="1">
      <alignment horizontal="distributed" vertical="center"/>
    </xf>
    <xf numFmtId="0" fontId="9" fillId="12" borderId="105" xfId="0" applyFont="1" applyFill="1" applyBorder="1" applyAlignment="1">
      <alignment horizontal="distributed" vertical="center"/>
    </xf>
    <xf numFmtId="0" fontId="10" fillId="12" borderId="106" xfId="0" applyFont="1" applyFill="1" applyBorder="1" applyAlignment="1">
      <alignment/>
    </xf>
    <xf numFmtId="0" fontId="10" fillId="12" borderId="107" xfId="0" applyFont="1" applyFill="1" applyBorder="1" applyAlignment="1">
      <alignment/>
    </xf>
    <xf numFmtId="0" fontId="7" fillId="5" borderId="108" xfId="0" applyFont="1" applyFill="1" applyBorder="1" applyAlignment="1">
      <alignment horizontal="distributed" vertical="center"/>
    </xf>
    <xf numFmtId="0" fontId="7" fillId="5" borderId="109" xfId="0" applyFont="1" applyFill="1" applyBorder="1" applyAlignment="1">
      <alignment horizontal="distributed" vertical="center"/>
    </xf>
    <xf numFmtId="0" fontId="7" fillId="5" borderId="110" xfId="0" applyFont="1" applyFill="1" applyBorder="1" applyAlignment="1">
      <alignment horizontal="distributed" vertical="center"/>
    </xf>
    <xf numFmtId="0" fontId="21" fillId="7" borderId="96" xfId="0" applyFont="1" applyFill="1" applyBorder="1" applyAlignment="1" applyProtection="1">
      <alignment horizontal="distributed" vertical="center"/>
      <protection/>
    </xf>
    <xf numFmtId="0" fontId="21" fillId="0" borderId="97" xfId="0" applyFont="1" applyBorder="1" applyAlignment="1">
      <alignment horizontal="distributed" vertical="center"/>
    </xf>
    <xf numFmtId="0" fontId="21" fillId="0" borderId="98" xfId="0" applyFont="1" applyBorder="1" applyAlignment="1">
      <alignment horizontal="distributed" vertical="center"/>
    </xf>
    <xf numFmtId="0" fontId="21" fillId="9" borderId="111" xfId="0" applyFont="1" applyFill="1" applyBorder="1" applyAlignment="1">
      <alignment horizontal="distributed" vertical="center"/>
    </xf>
    <xf numFmtId="0" fontId="21" fillId="9" borderId="112" xfId="0" applyFont="1" applyFill="1" applyBorder="1" applyAlignment="1">
      <alignment horizontal="distributed" vertical="center"/>
    </xf>
    <xf numFmtId="0" fontId="21" fillId="9" borderId="113" xfId="0" applyFont="1" applyFill="1" applyBorder="1" applyAlignment="1">
      <alignment horizontal="distributed" vertical="center"/>
    </xf>
    <xf numFmtId="0" fontId="21" fillId="9" borderId="114" xfId="0" applyFont="1" applyFill="1" applyBorder="1" applyAlignment="1">
      <alignment horizontal="distributed" vertical="center"/>
    </xf>
    <xf numFmtId="0" fontId="21" fillId="9" borderId="115" xfId="0" applyFont="1" applyFill="1" applyBorder="1" applyAlignment="1">
      <alignment horizontal="distributed" vertical="center"/>
    </xf>
    <xf numFmtId="0" fontId="21" fillId="9" borderId="116" xfId="0" applyFont="1" applyFill="1" applyBorder="1" applyAlignment="1">
      <alignment horizontal="distributed" vertical="center"/>
    </xf>
    <xf numFmtId="0" fontId="10" fillId="8" borderId="117" xfId="0" applyFont="1" applyFill="1" applyBorder="1" applyAlignment="1" applyProtection="1">
      <alignment horizontal="distributed" vertical="center"/>
      <protection locked="0"/>
    </xf>
    <xf numFmtId="0" fontId="0" fillId="0" borderId="64" xfId="0" applyBorder="1" applyAlignment="1">
      <alignment horizontal="distributed" vertical="center"/>
    </xf>
    <xf numFmtId="0" fontId="12" fillId="7" borderId="99" xfId="0" applyFont="1" applyFill="1" applyBorder="1" applyAlignment="1">
      <alignment horizontal="distributed" vertical="center"/>
    </xf>
    <xf numFmtId="0" fontId="12" fillId="7" borderId="100" xfId="0" applyFont="1" applyFill="1" applyBorder="1" applyAlignment="1">
      <alignment horizontal="distributed" vertical="center"/>
    </xf>
    <xf numFmtId="0" fontId="3" fillId="13" borderId="118" xfId="0" applyFont="1" applyFill="1" applyBorder="1" applyAlignment="1">
      <alignment horizontal="distributed" vertical="center"/>
    </xf>
    <xf numFmtId="0" fontId="3" fillId="13" borderId="119" xfId="0" applyFont="1" applyFill="1" applyBorder="1" applyAlignment="1">
      <alignment horizontal="distributed" vertical="center"/>
    </xf>
    <xf numFmtId="0" fontId="3" fillId="13" borderId="120" xfId="0" applyFont="1" applyFill="1" applyBorder="1" applyAlignment="1">
      <alignment horizontal="distributed" vertical="center"/>
    </xf>
    <xf numFmtId="0" fontId="11" fillId="13" borderId="111" xfId="0" applyFont="1" applyFill="1" applyBorder="1" applyAlignment="1">
      <alignment horizontal="distributed" vertical="center"/>
    </xf>
    <xf numFmtId="0" fontId="0" fillId="13" borderId="112" xfId="0" applyFill="1" applyBorder="1" applyAlignment="1">
      <alignment horizontal="distributed" vertical="center"/>
    </xf>
    <xf numFmtId="0" fontId="0" fillId="13" borderId="113" xfId="0" applyFill="1" applyBorder="1" applyAlignment="1">
      <alignment horizontal="distributed" vertical="center"/>
    </xf>
    <xf numFmtId="0" fontId="11" fillId="13" borderId="121" xfId="0" applyFont="1" applyFill="1" applyBorder="1" applyAlignment="1">
      <alignment horizontal="distributed" vertical="center"/>
    </xf>
    <xf numFmtId="0" fontId="0" fillId="13" borderId="122" xfId="0" applyFill="1" applyBorder="1" applyAlignment="1">
      <alignment horizontal="distributed" vertical="center"/>
    </xf>
    <xf numFmtId="0" fontId="0" fillId="13" borderId="123" xfId="0" applyFill="1" applyBorder="1" applyAlignment="1">
      <alignment horizontal="distributed" vertical="center"/>
    </xf>
    <xf numFmtId="0" fontId="12" fillId="13" borderId="124" xfId="0" applyFont="1" applyFill="1" applyBorder="1" applyAlignment="1">
      <alignment horizontal="distributed" vertical="center"/>
    </xf>
    <xf numFmtId="0" fontId="0" fillId="13" borderId="125" xfId="0" applyFill="1" applyBorder="1" applyAlignment="1">
      <alignment horizontal="distributed" vertical="center"/>
    </xf>
    <xf numFmtId="0" fontId="0" fillId="13" borderId="126" xfId="0" applyFill="1" applyBorder="1" applyAlignment="1">
      <alignment horizontal="distributed" vertical="center"/>
    </xf>
    <xf numFmtId="0" fontId="11" fillId="13" borderId="127" xfId="0" applyFont="1" applyFill="1" applyBorder="1" applyAlignment="1">
      <alignment horizontal="distributed" vertical="center"/>
    </xf>
    <xf numFmtId="0" fontId="0" fillId="13" borderId="0" xfId="0" applyFill="1" applyBorder="1" applyAlignment="1">
      <alignment horizontal="distributed" vertical="center"/>
    </xf>
    <xf numFmtId="0" fontId="0" fillId="13" borderId="128" xfId="0" applyFill="1" applyBorder="1" applyAlignment="1">
      <alignment horizontal="distributed" vertical="center"/>
    </xf>
    <xf numFmtId="0" fontId="5" fillId="3" borderId="62" xfId="0" applyFont="1" applyFill="1" applyBorder="1" applyAlignment="1" applyProtection="1">
      <alignment horizontal="distributed" vertical="center"/>
      <protection/>
    </xf>
    <xf numFmtId="0" fontId="5" fillId="3" borderId="17" xfId="0" applyFont="1" applyFill="1" applyBorder="1" applyAlignment="1" applyProtection="1">
      <alignment horizontal="distributed" vertical="center"/>
      <protection/>
    </xf>
    <xf numFmtId="183" fontId="5" fillId="3" borderId="17" xfId="0" applyNumberFormat="1" applyFont="1" applyFill="1" applyBorder="1" applyAlignment="1" applyProtection="1">
      <alignment horizontal="distributed" vertical="center"/>
      <protection/>
    </xf>
    <xf numFmtId="0" fontId="5" fillId="3" borderId="17" xfId="0" applyFont="1" applyFill="1" applyBorder="1" applyAlignment="1" applyProtection="1">
      <alignment horizontal="center" vertical="center"/>
      <protection/>
    </xf>
    <xf numFmtId="0" fontId="3" fillId="3" borderId="49" xfId="0" applyFont="1" applyFill="1" applyBorder="1" applyAlignment="1" applyProtection="1">
      <alignment horizontal="distributed" vertical="center"/>
      <protection/>
    </xf>
    <xf numFmtId="0" fontId="5" fillId="3" borderId="129" xfId="0" applyFont="1" applyFill="1" applyBorder="1" applyAlignment="1" applyProtection="1">
      <alignment horizontal="distributed" vertical="center"/>
      <protection/>
    </xf>
    <xf numFmtId="0" fontId="5" fillId="3" borderId="130" xfId="0" applyFont="1" applyFill="1" applyBorder="1" applyAlignment="1" applyProtection="1">
      <alignment horizontal="distributed" vertical="center"/>
      <protection/>
    </xf>
    <xf numFmtId="183" fontId="5" fillId="3" borderId="130" xfId="0" applyNumberFormat="1" applyFont="1" applyFill="1" applyBorder="1" applyAlignment="1" applyProtection="1">
      <alignment horizontal="distributed" vertical="center"/>
      <protection/>
    </xf>
    <xf numFmtId="0" fontId="5" fillId="3" borderId="130" xfId="0" applyFont="1" applyFill="1" applyBorder="1" applyAlignment="1" applyProtection="1">
      <alignment horizontal="center" vertical="center"/>
      <protection/>
    </xf>
    <xf numFmtId="0" fontId="3" fillId="3" borderId="131" xfId="0" applyFont="1" applyFill="1" applyBorder="1" applyAlignment="1" applyProtection="1">
      <alignment horizontal="distributed" vertical="center"/>
      <protection/>
    </xf>
  </cellXfs>
  <cellStyles count="6">
    <cellStyle name="Normal" xfId="0"/>
    <cellStyle name="Percent" xfId="15"/>
    <cellStyle name="Comma [0]" xfId="16"/>
    <cellStyle name="Comma" xfId="17"/>
    <cellStyle name="Currency [0]" xfId="18"/>
    <cellStyle name="Currency" xfId="19"/>
  </cellStyles>
  <dxfs count="10">
    <dxf>
      <font>
        <b/>
        <i val="0"/>
        <color rgb="FF00FF00"/>
      </font>
      <fill>
        <patternFill>
          <bgColor rgb="FFCC99FF"/>
        </patternFill>
      </fill>
      <border/>
    </dxf>
    <dxf>
      <font>
        <b/>
        <i/>
        <color rgb="FFFF0000"/>
      </font>
      <fill>
        <patternFill>
          <bgColor rgb="FFFFFFCC"/>
        </patternFill>
      </fill>
      <border/>
    </dxf>
    <dxf>
      <font>
        <b/>
        <i val="0"/>
        <color rgb="FFFFFFCC"/>
      </font>
      <fill>
        <patternFill>
          <bgColor rgb="FFFF0000"/>
        </patternFill>
      </fill>
      <border/>
    </dxf>
    <dxf>
      <font>
        <b/>
        <i val="0"/>
        <color rgb="FF000080"/>
      </font>
      <fill>
        <patternFill>
          <bgColor rgb="FF00FFFF"/>
        </patternFill>
      </fill>
      <border/>
    </dxf>
    <dxf>
      <font>
        <b/>
        <i val="0"/>
        <color rgb="FF000080"/>
      </font>
      <fill>
        <patternFill patternType="solid">
          <fgColor rgb="FF33CCCC"/>
          <bgColor rgb="FF00FFFF"/>
        </patternFill>
      </fill>
      <border>
        <left>
          <color rgb="FF000000"/>
        </left>
        <right>
          <color rgb="FF000000"/>
        </right>
        <top>
          <color rgb="FF000000"/>
        </top>
        <bottom>
          <color rgb="FF000000"/>
        </bottom>
      </border>
    </dxf>
    <dxf>
      <font>
        <b/>
        <i val="0"/>
        <color rgb="FF000080"/>
      </font>
      <fill>
        <patternFill>
          <bgColor rgb="FF00FFFF"/>
        </patternFill>
      </fill>
      <border>
        <left style="thin">
          <color rgb="FF000000"/>
        </left>
        <right style="thin">
          <color rgb="FF000000"/>
        </right>
        <top style="thin"/>
        <bottom style="thin">
          <color rgb="FF000000"/>
        </bottom>
      </border>
    </dxf>
    <dxf>
      <font>
        <b/>
        <i val="0"/>
        <color rgb="FF000080"/>
      </font>
      <fill>
        <patternFill patternType="solid">
          <fgColor rgb="FF33CCCC"/>
          <bgColor rgb="FF00FFFF"/>
        </patternFill>
      </fill>
      <border>
        <left style="thin">
          <color rgb="FFFF0000"/>
        </left>
        <right style="thin">
          <color rgb="FFFF0000"/>
        </right>
        <top style="thin"/>
        <bottom style="thin">
          <color rgb="FFFF0000"/>
        </bottom>
      </border>
    </dxf>
    <dxf>
      <font>
        <b/>
        <i val="0"/>
        <color rgb="FF000080"/>
      </font>
      <fill>
        <patternFill patternType="lightTrellis">
          <fgColor rgb="FFFFFFCC"/>
          <bgColor rgb="FF00FF00"/>
        </patternFill>
      </fill>
      <border>
        <left style="thin">
          <color rgb="FF0000FF"/>
        </left>
        <right style="thin">
          <color rgb="FF00FFFF"/>
        </right>
        <top style="thin"/>
        <bottom style="thin">
          <color rgb="FF00FFFF"/>
        </bottom>
      </border>
    </dxf>
    <dxf>
      <font>
        <b/>
        <i val="0"/>
        <color rgb="FF993366"/>
      </font>
      <fill>
        <patternFill patternType="lightDown">
          <fgColor rgb="FFCC99FF"/>
          <bgColor indexed="65"/>
        </patternFill>
      </fill>
      <border/>
    </dxf>
    <dxf>
      <font>
        <b/>
        <i val="0"/>
        <color rgb="FF000080"/>
      </font>
      <fill>
        <patternFill patternType="lightTrellis">
          <fgColor rgb="FFFFFFCC"/>
          <bgColor rgb="FF00FF00"/>
        </patternFill>
      </fill>
      <border>
        <left style="dashDotDot">
          <color rgb="FFFF6600"/>
        </left>
        <right style="dashDotDot">
          <color rgb="FFFFFF00"/>
        </right>
        <top style="dashDotDot"/>
        <bottom style="dashDotDot">
          <color rgb="FFFFFF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1304925</xdr:colOff>
      <xdr:row>21</xdr:row>
      <xdr:rowOff>95250</xdr:rowOff>
    </xdr:from>
    <xdr:to>
      <xdr:col>9</xdr:col>
      <xdr:colOff>400050</xdr:colOff>
      <xdr:row>32</xdr:row>
      <xdr:rowOff>19050</xdr:rowOff>
    </xdr:to>
    <xdr:sp>
      <xdr:nvSpPr>
        <xdr:cNvPr id="1" name="Line 6"/>
        <xdr:cNvSpPr>
          <a:spLocks/>
        </xdr:cNvSpPr>
      </xdr:nvSpPr>
      <xdr:spPr>
        <a:xfrm flipH="1">
          <a:off x="1771650" y="4610100"/>
          <a:ext cx="5724525" cy="1809750"/>
        </a:xfrm>
        <a:prstGeom prst="line">
          <a:avLst/>
        </a:prstGeom>
        <a:noFill/>
        <a:ln w="38100" cmpd="dbl">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333375</xdr:colOff>
      <xdr:row>16</xdr:row>
      <xdr:rowOff>57150</xdr:rowOff>
    </xdr:from>
    <xdr:ext cx="2428875" cy="552450"/>
    <xdr:sp>
      <xdr:nvSpPr>
        <xdr:cNvPr id="2" name="AutoShape 8"/>
        <xdr:cNvSpPr>
          <a:spLocks/>
        </xdr:cNvSpPr>
      </xdr:nvSpPr>
      <xdr:spPr>
        <a:xfrm>
          <a:off x="800100" y="3705225"/>
          <a:ext cx="2428875" cy="552450"/>
        </a:xfrm>
        <a:prstGeom prst="borderCallout2">
          <a:avLst>
            <a:gd name="adj1" fmla="val -62203"/>
            <a:gd name="adj2" fmla="val -368310"/>
            <a:gd name="adj3" fmla="val -61523"/>
            <a:gd name="adj4" fmla="val -28875"/>
            <a:gd name="adj5" fmla="val -53388"/>
            <a:gd name="adj6" fmla="val -28875"/>
            <a:gd name="adj7" fmla="val -102879"/>
            <a:gd name="adj8" fmla="val 24648"/>
          </a:avLst>
        </a:prstGeom>
        <a:solidFill>
          <a:srgbClr val="CCFFCC"/>
        </a:solidFill>
        <a:ln w="19050" cmpd="sng">
          <a:solidFill>
            <a:srgbClr val="0000FF"/>
          </a:solidFill>
          <a:headEnd type="oval"/>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検索したい</a:t>
          </a:r>
          <a:r>
            <a:rPr lang="en-US" cap="none" sz="1100" b="1" i="0" u="none" baseline="0">
              <a:solidFill>
                <a:srgbClr val="FF0000"/>
              </a:solidFill>
              <a:latin typeface="ＭＳ Ｐゴシック"/>
              <a:ea typeface="ＭＳ Ｐゴシック"/>
              <a:cs typeface="ＭＳ Ｐゴシック"/>
            </a:rPr>
            <a:t>物件の名称</a:t>
          </a:r>
          <a:r>
            <a:rPr lang="en-US" cap="none" sz="1100" b="0" i="0" u="none" baseline="0">
              <a:latin typeface="ＭＳ Ｐゴシック"/>
              <a:ea typeface="ＭＳ Ｐゴシック"/>
              <a:cs typeface="ＭＳ Ｐゴシック"/>
            </a:rPr>
            <a:t>を入力する。
下記の一覧で一致した物件の
文字色と背景色が変わります。</a:t>
          </a:r>
        </a:p>
      </xdr:txBody>
    </xdr:sp>
    <xdr:clientData/>
  </xdr:oneCellAnchor>
  <xdr:oneCellAnchor>
    <xdr:from>
      <xdr:col>4</xdr:col>
      <xdr:colOff>752475</xdr:colOff>
      <xdr:row>17</xdr:row>
      <xdr:rowOff>66675</xdr:rowOff>
    </xdr:from>
    <xdr:ext cx="2638425" cy="209550"/>
    <xdr:sp>
      <xdr:nvSpPr>
        <xdr:cNvPr id="3" name="AutoShape 10"/>
        <xdr:cNvSpPr>
          <a:spLocks/>
        </xdr:cNvSpPr>
      </xdr:nvSpPr>
      <xdr:spPr>
        <a:xfrm>
          <a:off x="3352800" y="3895725"/>
          <a:ext cx="2638425" cy="209550"/>
        </a:xfrm>
        <a:prstGeom prst="borderCallout2">
          <a:avLst>
            <a:gd name="adj1" fmla="val 95513"/>
            <a:gd name="adj2" fmla="val -1112962"/>
            <a:gd name="adj3" fmla="val 62500"/>
            <a:gd name="adj4" fmla="val 5555"/>
            <a:gd name="adj5" fmla="val 53203"/>
            <a:gd name="adj6" fmla="val 5555"/>
            <a:gd name="adj7" fmla="val -44550"/>
            <a:gd name="adj8" fmla="val 5555"/>
          </a:avLst>
        </a:prstGeom>
        <a:solidFill>
          <a:srgbClr val="CCFFCC"/>
        </a:solidFill>
        <a:ln w="19050" cmpd="sng">
          <a:solidFill>
            <a:srgbClr val="0000FF"/>
          </a:solidFill>
          <a:headEnd type="oval"/>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物件検索名称と連動して表示されます。</a:t>
          </a:r>
        </a:p>
      </xdr:txBody>
    </xdr:sp>
    <xdr:clientData/>
  </xdr:oneCellAnchor>
  <xdr:oneCellAnchor>
    <xdr:from>
      <xdr:col>9</xdr:col>
      <xdr:colOff>400050</xdr:colOff>
      <xdr:row>19</xdr:row>
      <xdr:rowOff>133350</xdr:rowOff>
    </xdr:from>
    <xdr:ext cx="1847850" cy="552450"/>
    <xdr:sp>
      <xdr:nvSpPr>
        <xdr:cNvPr id="4" name="AutoShape 11"/>
        <xdr:cNvSpPr>
          <a:spLocks/>
        </xdr:cNvSpPr>
      </xdr:nvSpPr>
      <xdr:spPr>
        <a:xfrm>
          <a:off x="7496175" y="4305300"/>
          <a:ext cx="1847850" cy="552450"/>
        </a:xfrm>
        <a:prstGeom prst="borderCallout2">
          <a:avLst>
            <a:gd name="adj1" fmla="val 86486"/>
            <a:gd name="adj2" fmla="val -560958"/>
            <a:gd name="adj3" fmla="val 86486"/>
            <a:gd name="adj4" fmla="val -29453"/>
            <a:gd name="adj5" fmla="val 54504"/>
            <a:gd name="adj6" fmla="val -29453"/>
            <a:gd name="adj7" fmla="val -255856"/>
            <a:gd name="adj8" fmla="val 92467"/>
          </a:avLst>
        </a:prstGeom>
        <a:solidFill>
          <a:srgbClr val="CCFFCC"/>
        </a:solidFill>
        <a:ln w="19050" cmpd="sng">
          <a:solidFill>
            <a:srgbClr val="0000FF"/>
          </a:solidFill>
          <a:headEnd type="oval"/>
          <a:tailEnd type="none"/>
        </a:ln>
      </xdr:spPr>
      <xdr:txBody>
        <a:bodyPr vertOverflow="clip" wrap="square" anchor="ctr">
          <a:spAutoFit/>
        </a:bodyPr>
        <a:p>
          <a:pPr algn="l">
            <a:defRPr/>
          </a:pPr>
          <a:r>
            <a:rPr lang="en-US" cap="none" sz="1100" b="1" i="0" u="none" baseline="0">
              <a:solidFill>
                <a:srgbClr val="800000"/>
              </a:solidFill>
              <a:latin typeface="ＭＳ Ｐゴシック"/>
              <a:ea typeface="ＭＳ Ｐゴシック"/>
              <a:cs typeface="ＭＳ Ｐゴシック"/>
            </a:rPr>
            <a:t>電気・水道料</a:t>
          </a:r>
          <a:r>
            <a:rPr lang="en-US" cap="none" sz="1100" b="0" i="0" u="none" baseline="0">
              <a:latin typeface="ＭＳ Ｐゴシック"/>
              <a:ea typeface="ＭＳ Ｐゴシック"/>
              <a:cs typeface="ＭＳ Ｐゴシック"/>
            </a:rPr>
            <a:t>などの項目は
</a:t>
          </a:r>
          <a:r>
            <a:rPr lang="en-US" cap="none" sz="1100" b="1" i="0" u="none" baseline="0">
              <a:solidFill>
                <a:srgbClr val="0000FF"/>
              </a:solidFill>
              <a:latin typeface="ＭＳ Ｐゴシック"/>
              <a:ea typeface="ＭＳ Ｐゴシック"/>
              <a:cs typeface="ＭＳ Ｐゴシック"/>
            </a:rPr>
            <a:t>物件詳細シート</a:t>
          </a:r>
          <a:r>
            <a:rPr lang="en-US" cap="none" sz="1100" b="0" i="0" u="none" baseline="0">
              <a:latin typeface="ＭＳ Ｐゴシック"/>
              <a:ea typeface="ＭＳ Ｐゴシック"/>
              <a:cs typeface="ＭＳ Ｐゴシック"/>
            </a:rPr>
            <a:t>の項目に
連動して表示されます。</a:t>
          </a:r>
        </a:p>
      </xdr:txBody>
    </xdr:sp>
    <xdr:clientData/>
  </xdr:oneCellAnchor>
  <xdr:oneCellAnchor>
    <xdr:from>
      <xdr:col>7</xdr:col>
      <xdr:colOff>781050</xdr:colOff>
      <xdr:row>16</xdr:row>
      <xdr:rowOff>28575</xdr:rowOff>
    </xdr:from>
    <xdr:ext cx="2571750" cy="561975"/>
    <xdr:sp>
      <xdr:nvSpPr>
        <xdr:cNvPr id="5" name="AutoShape 7"/>
        <xdr:cNvSpPr>
          <a:spLocks/>
        </xdr:cNvSpPr>
      </xdr:nvSpPr>
      <xdr:spPr>
        <a:xfrm>
          <a:off x="6705600" y="3676650"/>
          <a:ext cx="2571750" cy="561975"/>
        </a:xfrm>
        <a:prstGeom prst="borderCallout2">
          <a:avLst>
            <a:gd name="adj1" fmla="val 59523"/>
            <a:gd name="adj2" fmla="val -506166"/>
            <a:gd name="adj3" fmla="val 59523"/>
            <a:gd name="adj4" fmla="val -29453"/>
            <a:gd name="adj5" fmla="val 53175"/>
            <a:gd name="adj6" fmla="val -29453"/>
            <a:gd name="adj7" fmla="val -53175"/>
            <a:gd name="adj8" fmla="val -39041"/>
          </a:avLst>
        </a:prstGeom>
        <a:solidFill>
          <a:srgbClr val="CCFFCC"/>
        </a:solidFill>
        <a:ln w="19050" cmpd="sng">
          <a:solidFill>
            <a:srgbClr val="0000FF"/>
          </a:solidFill>
          <a:headEnd type="oval"/>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検索したい</a:t>
          </a:r>
          <a:r>
            <a:rPr lang="en-US" cap="none" sz="1100" b="1" i="0" u="none" baseline="0">
              <a:solidFill>
                <a:srgbClr val="FF0000"/>
              </a:solidFill>
              <a:latin typeface="ＭＳ Ｐゴシック"/>
              <a:ea typeface="ＭＳ Ｐゴシック"/>
              <a:cs typeface="ＭＳ Ｐゴシック"/>
            </a:rPr>
            <a:t>入居者の氏名</a:t>
          </a:r>
          <a:r>
            <a:rPr lang="en-US" cap="none" sz="1100" b="0" i="0" u="none" baseline="0">
              <a:latin typeface="ＭＳ Ｐゴシック"/>
              <a:ea typeface="ＭＳ Ｐゴシック"/>
              <a:cs typeface="ＭＳ Ｐゴシック"/>
            </a:rPr>
            <a:t>を入力する。
下記の一覧で一致した入居者の
文字色と背景色が変わります。</a:t>
          </a:r>
        </a:p>
      </xdr:txBody>
    </xdr:sp>
    <xdr:clientData/>
  </xdr:oneCellAnchor>
  <xdr:twoCellAnchor>
    <xdr:from>
      <xdr:col>2</xdr:col>
      <xdr:colOff>1314450</xdr:colOff>
      <xdr:row>8</xdr:row>
      <xdr:rowOff>152400</xdr:rowOff>
    </xdr:from>
    <xdr:to>
      <xdr:col>5</xdr:col>
      <xdr:colOff>514350</xdr:colOff>
      <xdr:row>17</xdr:row>
      <xdr:rowOff>66675</xdr:rowOff>
    </xdr:to>
    <xdr:sp>
      <xdr:nvSpPr>
        <xdr:cNvPr id="6" name="Line 13"/>
        <xdr:cNvSpPr>
          <a:spLocks/>
        </xdr:cNvSpPr>
      </xdr:nvSpPr>
      <xdr:spPr>
        <a:xfrm flipH="1" flipV="1">
          <a:off x="1781175" y="1924050"/>
          <a:ext cx="2152650" cy="1971675"/>
        </a:xfrm>
        <a:prstGeom prst="line">
          <a:avLst/>
        </a:prstGeom>
        <a:noFill/>
        <a:ln w="25400" cmpd="dbl">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180975</xdr:colOff>
      <xdr:row>19</xdr:row>
      <xdr:rowOff>123825</xdr:rowOff>
    </xdr:from>
    <xdr:ext cx="1828800" cy="552450"/>
    <xdr:sp>
      <xdr:nvSpPr>
        <xdr:cNvPr id="7" name="AutoShape 14"/>
        <xdr:cNvSpPr>
          <a:spLocks/>
        </xdr:cNvSpPr>
      </xdr:nvSpPr>
      <xdr:spPr>
        <a:xfrm>
          <a:off x="3600450" y="4295775"/>
          <a:ext cx="1828800" cy="552450"/>
        </a:xfrm>
        <a:prstGeom prst="borderCallout2">
          <a:avLst>
            <a:gd name="adj1" fmla="val -66129"/>
            <a:gd name="adj2" fmla="val -190847"/>
            <a:gd name="adj3" fmla="val -66129"/>
            <a:gd name="adj4" fmla="val -28875"/>
            <a:gd name="adj5" fmla="val -54606"/>
            <a:gd name="adj6" fmla="val -28875"/>
            <a:gd name="adj7" fmla="val -106222"/>
            <a:gd name="adj8" fmla="val 55634"/>
          </a:avLst>
        </a:prstGeom>
        <a:solidFill>
          <a:srgbClr val="CCFFCC"/>
        </a:solidFill>
        <a:ln w="19050" cmpd="sng">
          <a:solidFill>
            <a:srgbClr val="FF0000"/>
          </a:solidFill>
          <a:prstDash val="sysDash"/>
          <a:headEnd type="oval"/>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郵便番号と住所の市名は、
建物名称を入力すると自動
で入力されます。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B2:W17"/>
  <sheetViews>
    <sheetView workbookViewId="0" topLeftCell="A1">
      <selection activeCell="C9" sqref="C9"/>
    </sheetView>
  </sheetViews>
  <sheetFormatPr defaultColWidth="9.00390625" defaultRowHeight="13.5"/>
  <cols>
    <col min="1" max="1" width="1.875" style="0" customWidth="1"/>
    <col min="2" max="2" width="4.25390625" style="0" customWidth="1"/>
    <col min="3" max="3" width="18.75390625" style="0" customWidth="1"/>
    <col min="4" max="4" width="9.25390625" style="0" customWidth="1"/>
    <col min="5" max="5" width="10.75390625" style="0" customWidth="1"/>
    <col min="6" max="6" width="18.75390625" style="0" customWidth="1"/>
    <col min="7" max="7" width="14.125" style="1" customWidth="1"/>
    <col min="8" max="8" width="13.625" style="1" customWidth="1"/>
    <col min="9" max="9" width="1.75390625" style="1" customWidth="1"/>
    <col min="10" max="10" width="15.75390625" style="0" customWidth="1"/>
    <col min="11" max="12" width="4.625" style="1" customWidth="1"/>
    <col min="13" max="13" width="15.625" style="0" customWidth="1"/>
    <col min="14" max="19" width="10.75390625" style="0" customWidth="1"/>
    <col min="21" max="23" width="9.00390625" style="0" hidden="1" customWidth="1"/>
  </cols>
  <sheetData>
    <row r="1" ht="3" customHeight="1" thickBot="1"/>
    <row r="2" spans="2:8" ht="30" customHeight="1" thickBot="1" thickTop="1">
      <c r="B2" s="167" t="s">
        <v>65</v>
      </c>
      <c r="C2" s="168"/>
      <c r="D2" s="168"/>
      <c r="E2" s="168"/>
      <c r="F2" s="168"/>
      <c r="G2" s="168"/>
      <c r="H2" s="169"/>
    </row>
    <row r="3" spans="2:8" ht="3" customHeight="1" thickBot="1" thickTop="1">
      <c r="B3" s="125"/>
      <c r="C3" s="125"/>
      <c r="D3" s="125"/>
      <c r="E3" s="125"/>
      <c r="F3" s="125"/>
      <c r="G3" s="125"/>
      <c r="H3" s="125"/>
    </row>
    <row r="4" spans="2:8" ht="30" customHeight="1" thickBot="1" thickTop="1">
      <c r="B4" s="170" t="s">
        <v>66</v>
      </c>
      <c r="C4" s="171"/>
      <c r="D4" s="171"/>
      <c r="E4" s="172"/>
      <c r="F4" s="125"/>
      <c r="G4" s="125"/>
      <c r="H4" s="125"/>
    </row>
    <row r="5" spans="2:19" ht="31.5" customHeight="1" thickBot="1" thickTop="1">
      <c r="B5" s="173" t="s">
        <v>47</v>
      </c>
      <c r="C5" s="174"/>
      <c r="D5" s="174"/>
      <c r="E5" s="174"/>
      <c r="F5" s="174"/>
      <c r="G5" s="174"/>
      <c r="H5" s="174"/>
      <c r="I5" s="89"/>
      <c r="J5" s="175" t="s">
        <v>49</v>
      </c>
      <c r="K5" s="176"/>
      <c r="L5" s="91" t="s">
        <v>52</v>
      </c>
      <c r="M5" s="90" t="s">
        <v>48</v>
      </c>
      <c r="N5" s="88"/>
      <c r="O5" s="88"/>
      <c r="P5" s="88"/>
      <c r="Q5" s="88"/>
      <c r="R5" s="88"/>
      <c r="S5" s="88"/>
    </row>
    <row r="6" ht="3" customHeight="1" thickBot="1" thickTop="1"/>
    <row r="7" spans="2:19" ht="19.5" customHeight="1" thickBot="1" thickTop="1">
      <c r="B7" s="58" t="s">
        <v>22</v>
      </c>
      <c r="C7" s="177" t="s">
        <v>50</v>
      </c>
      <c r="D7" s="178"/>
      <c r="E7" s="178"/>
      <c r="F7" s="178"/>
      <c r="G7" s="178"/>
      <c r="H7" s="179"/>
      <c r="I7" s="54"/>
      <c r="J7" s="182" t="s">
        <v>36</v>
      </c>
      <c r="K7" s="183"/>
      <c r="L7" s="184"/>
      <c r="M7" s="79" t="str">
        <f>'物件詳細'!C5</f>
        <v>住所</v>
      </c>
      <c r="N7" s="80" t="str">
        <f>'物件詳細'!D5</f>
        <v>〒</v>
      </c>
      <c r="O7" s="80" t="str">
        <f>'物件詳細'!E5</f>
        <v>電話番号</v>
      </c>
      <c r="P7" s="81" t="str">
        <f>'物件詳細'!F5</f>
        <v>ガス</v>
      </c>
      <c r="Q7" s="79" t="str">
        <f>'物件詳細'!G5</f>
        <v>間取り</v>
      </c>
      <c r="R7" s="79" t="str">
        <f>'物件詳細'!I5</f>
        <v>その他</v>
      </c>
      <c r="S7" s="82" t="str">
        <f>'物件詳細'!J5</f>
        <v>その他</v>
      </c>
    </row>
    <row r="8" spans="2:19" ht="19.5" customHeight="1" thickBot="1">
      <c r="B8" s="59" t="s">
        <v>5</v>
      </c>
      <c r="C8" s="48" t="s">
        <v>67</v>
      </c>
      <c r="D8" s="48" t="s">
        <v>53</v>
      </c>
      <c r="E8" s="49" t="s">
        <v>1</v>
      </c>
      <c r="F8" s="50" t="s">
        <v>2</v>
      </c>
      <c r="G8" s="51" t="s">
        <v>0</v>
      </c>
      <c r="H8" s="66" t="s">
        <v>27</v>
      </c>
      <c r="I8" s="55"/>
      <c r="J8" s="185" t="str">
        <f>C9</f>
        <v>希望が丘ハイツ</v>
      </c>
      <c r="K8" s="186"/>
      <c r="L8" s="187"/>
      <c r="M8" s="44" t="str">
        <f>'物件詳細'!C2</f>
        <v>小山市</v>
      </c>
      <c r="N8" s="45" t="str">
        <f>'物件詳細'!D2</f>
        <v>323-0122</v>
      </c>
      <c r="O8" s="45">
        <f>'物件詳細'!E2</f>
        <v>0</v>
      </c>
      <c r="P8" s="46" t="str">
        <f>'物件詳細'!F2</f>
        <v>都市ガス</v>
      </c>
      <c r="Q8" s="44" t="str">
        <f>'物件詳細'!G2</f>
        <v>１K／1DK</v>
      </c>
      <c r="R8" s="47" t="str">
        <f>'物件詳細'!I2</f>
        <v>エアコン</v>
      </c>
      <c r="S8" s="112" t="str">
        <f>'物件詳細'!J2</f>
        <v>光ネット</v>
      </c>
    </row>
    <row r="9" spans="2:19" ht="21" customHeight="1" thickBot="1" thickTop="1">
      <c r="B9" s="60">
        <f>COUNTA(C12:C16)</f>
        <v>4</v>
      </c>
      <c r="C9" s="61" t="s">
        <v>31</v>
      </c>
      <c r="D9" s="62">
        <v>2</v>
      </c>
      <c r="E9" s="63" t="s">
        <v>17</v>
      </c>
      <c r="F9" s="64">
        <v>4</v>
      </c>
      <c r="G9" s="65">
        <v>5</v>
      </c>
      <c r="H9" s="67">
        <v>5</v>
      </c>
      <c r="I9" s="57"/>
      <c r="J9" s="188" t="s">
        <v>25</v>
      </c>
      <c r="K9" s="189"/>
      <c r="L9" s="188"/>
      <c r="M9" s="190"/>
      <c r="N9" s="23"/>
      <c r="O9" s="23"/>
      <c r="P9" s="23"/>
      <c r="Q9" s="23"/>
      <c r="R9" s="23"/>
      <c r="S9" s="23"/>
    </row>
    <row r="10" spans="2:19" ht="15" customHeight="1" thickBot="1" thickTop="1">
      <c r="B10" s="6"/>
      <c r="C10" s="6"/>
      <c r="D10" s="6"/>
      <c r="E10" s="6"/>
      <c r="F10" s="6"/>
      <c r="G10" s="6"/>
      <c r="I10" s="56"/>
      <c r="K10" s="32" t="s">
        <v>54</v>
      </c>
      <c r="L10" s="3"/>
      <c r="M10" s="3"/>
      <c r="N10" s="3"/>
      <c r="O10" s="3"/>
      <c r="P10" s="3"/>
      <c r="Q10" s="3"/>
      <c r="R10" s="3"/>
      <c r="S10" s="3"/>
    </row>
    <row r="11" spans="2:19" ht="21" customHeight="1" thickBot="1" thickTop="1">
      <c r="B11" s="70" t="s">
        <v>3</v>
      </c>
      <c r="C11" s="71" t="s">
        <v>67</v>
      </c>
      <c r="D11" s="72" t="s">
        <v>53</v>
      </c>
      <c r="E11" s="73" t="s">
        <v>1</v>
      </c>
      <c r="F11" s="74" t="s">
        <v>2</v>
      </c>
      <c r="G11" s="75" t="s">
        <v>0</v>
      </c>
      <c r="H11" s="78" t="s">
        <v>4</v>
      </c>
      <c r="I11" s="54"/>
      <c r="J11" s="101" t="s">
        <v>10</v>
      </c>
      <c r="K11" s="180" t="s">
        <v>11</v>
      </c>
      <c r="L11" s="181"/>
      <c r="M11" s="77" t="s">
        <v>24</v>
      </c>
      <c r="N11" s="76" t="s">
        <v>19</v>
      </c>
      <c r="O11" s="76" t="s">
        <v>14</v>
      </c>
      <c r="P11" s="77" t="s">
        <v>16</v>
      </c>
      <c r="Q11" s="77" t="s">
        <v>15</v>
      </c>
      <c r="R11" s="77" t="s">
        <v>12</v>
      </c>
      <c r="S11" s="78" t="s">
        <v>13</v>
      </c>
    </row>
    <row r="12" spans="2:23" ht="18.75" thickBot="1" thickTop="1">
      <c r="B12" s="27">
        <v>1</v>
      </c>
      <c r="C12" s="126" t="s">
        <v>46</v>
      </c>
      <c r="D12" s="132" t="s">
        <v>55</v>
      </c>
      <c r="E12" s="133" t="s">
        <v>17</v>
      </c>
      <c r="F12" s="129" t="s">
        <v>18</v>
      </c>
      <c r="G12" s="35"/>
      <c r="H12" s="98"/>
      <c r="I12" s="100"/>
      <c r="J12" s="102">
        <v>39161</v>
      </c>
      <c r="K12" s="28">
        <f aca="true" t="shared" si="0" ref="K12:L16">U12</f>
        <v>7</v>
      </c>
      <c r="L12" s="16" t="str">
        <f t="shared" si="0"/>
        <v>ヶ月</v>
      </c>
      <c r="M12" s="43" t="s">
        <v>44</v>
      </c>
      <c r="N12" s="29" t="s">
        <v>56</v>
      </c>
      <c r="O12" s="30">
        <v>40000</v>
      </c>
      <c r="P12" s="36" t="s">
        <v>28</v>
      </c>
      <c r="Q12" s="30">
        <v>4000</v>
      </c>
      <c r="R12" s="38" t="s">
        <v>28</v>
      </c>
      <c r="S12" s="31">
        <v>40000</v>
      </c>
      <c r="U12" s="8">
        <f ca="1">IF(J12="","",DATEDIF(TODAY(),J12,"M"))</f>
        <v>7</v>
      </c>
      <c r="V12" s="13" t="str">
        <f>IF(J12="","","ヶ月")</f>
        <v>ヶ月</v>
      </c>
      <c r="W12" s="9" t="e">
        <f ca="1">IF(M12="","",DATEDIF(M12,TODAY(),"Y")&amp;"年"&amp;DATEDIF(M12,TODAY(),"YM")&amp;"ヵ月")</f>
        <v>#VALUE!</v>
      </c>
    </row>
    <row r="13" spans="2:23" ht="18" thickBot="1">
      <c r="B13" s="4">
        <f>B12+1</f>
        <v>2</v>
      </c>
      <c r="C13" s="127" t="s">
        <v>38</v>
      </c>
      <c r="D13" s="134" t="s">
        <v>57</v>
      </c>
      <c r="E13" s="135" t="s">
        <v>17</v>
      </c>
      <c r="F13" s="130" t="s">
        <v>18</v>
      </c>
      <c r="G13" s="18"/>
      <c r="H13" s="99"/>
      <c r="I13" s="100"/>
      <c r="J13" s="103">
        <v>39179</v>
      </c>
      <c r="K13" s="15">
        <f t="shared" si="0"/>
        <v>7</v>
      </c>
      <c r="L13" s="19" t="str">
        <f t="shared" si="0"/>
        <v>ヶ月</v>
      </c>
      <c r="M13" s="41" t="s">
        <v>45</v>
      </c>
      <c r="N13" s="22" t="s">
        <v>58</v>
      </c>
      <c r="O13" s="21">
        <v>38000</v>
      </c>
      <c r="P13" s="37" t="s">
        <v>28</v>
      </c>
      <c r="Q13" s="21">
        <v>4000</v>
      </c>
      <c r="R13" s="39" t="s">
        <v>28</v>
      </c>
      <c r="S13" s="25">
        <v>38000</v>
      </c>
      <c r="U13" s="10">
        <f ca="1">IF(J13="","",DATEDIF(TODAY(),J13,"M"))</f>
        <v>7</v>
      </c>
      <c r="V13" s="14" t="str">
        <f>IF(J13="","","ヶ月")</f>
        <v>ヶ月</v>
      </c>
      <c r="W13" s="11" t="e">
        <f ca="1">IF(M13="","",DATEDIF(M13,TODAY(),"Y")&amp;"年"&amp;DATEDIF(M13,TODAY(),"YM")&amp;"ヵ月")</f>
        <v>#VALUE!</v>
      </c>
    </row>
    <row r="14" spans="2:23" ht="18" thickBot="1">
      <c r="B14" s="4">
        <f>B13+1</f>
        <v>3</v>
      </c>
      <c r="C14" s="127" t="s">
        <v>30</v>
      </c>
      <c r="D14" s="134"/>
      <c r="E14" s="135" t="s">
        <v>34</v>
      </c>
      <c r="F14" s="130"/>
      <c r="G14" s="18"/>
      <c r="H14" s="99"/>
      <c r="I14" s="100"/>
      <c r="J14" s="103"/>
      <c r="K14" s="15">
        <f t="shared" si="0"/>
      </c>
      <c r="L14" s="19">
        <f t="shared" si="0"/>
      </c>
      <c r="M14" s="41"/>
      <c r="N14" s="22"/>
      <c r="O14" s="21"/>
      <c r="P14" s="37"/>
      <c r="Q14" s="21"/>
      <c r="R14" s="39"/>
      <c r="S14" s="25"/>
      <c r="U14" s="10">
        <f ca="1">IF(J14="","",DATEDIF(TODAY(),J14,"M"))</f>
      </c>
      <c r="V14" s="14">
        <f>IF(J14="","","ヶ月")</f>
      </c>
      <c r="W14" s="11">
        <f ca="1">IF(M14="","",DATEDIF(M14,TODAY(),"Y")&amp;"年"&amp;DATEDIF(M14,TODAY(),"YM")&amp;"ヵ月")</f>
      </c>
    </row>
    <row r="15" spans="2:23" ht="18" thickBot="1">
      <c r="B15" s="4">
        <f>B14+1</f>
        <v>4</v>
      </c>
      <c r="C15" s="127" t="s">
        <v>31</v>
      </c>
      <c r="D15" s="134"/>
      <c r="E15" s="135" t="s">
        <v>35</v>
      </c>
      <c r="F15" s="130"/>
      <c r="G15" s="18"/>
      <c r="H15" s="99"/>
      <c r="I15" s="100"/>
      <c r="J15" s="103"/>
      <c r="K15" s="15">
        <f t="shared" si="0"/>
      </c>
      <c r="L15" s="19">
        <f t="shared" si="0"/>
      </c>
      <c r="M15" s="41"/>
      <c r="N15" s="22"/>
      <c r="O15" s="21">
        <f ca="1">IF(M15="","",DATEDIF(M15,TODAY(),"Y")&amp;"年"&amp;DATEDIF(M15,TODAY(),"YM")&amp;"ヵ月")</f>
      </c>
      <c r="P15" s="37"/>
      <c r="Q15" s="21"/>
      <c r="R15" s="39"/>
      <c r="S15" s="25"/>
      <c r="U15" s="10">
        <f ca="1">IF(J15="","",DATEDIF(TODAY(),J15,"M"))</f>
      </c>
      <c r="V15" s="14">
        <f>IF(J15="","","ヶ月")</f>
      </c>
      <c r="W15" s="11">
        <f ca="1">IF(M15="","",DATEDIF(M15,TODAY(),"Y")&amp;"年"&amp;DATEDIF(M15,TODAY(),"YM")&amp;"ヵ月")</f>
      </c>
    </row>
    <row r="16" spans="2:23" ht="18" thickBot="1">
      <c r="B16" s="5">
        <f>B15+1</f>
        <v>5</v>
      </c>
      <c r="C16" s="128"/>
      <c r="D16" s="136"/>
      <c r="E16" s="137"/>
      <c r="F16" s="131"/>
      <c r="G16" s="20"/>
      <c r="H16" s="97"/>
      <c r="I16" s="100"/>
      <c r="J16" s="104"/>
      <c r="K16" s="105">
        <f t="shared" si="0"/>
      </c>
      <c r="L16" s="106">
        <f t="shared" si="0"/>
      </c>
      <c r="M16" s="42"/>
      <c r="N16" s="107"/>
      <c r="O16" s="108"/>
      <c r="P16" s="109"/>
      <c r="Q16" s="108"/>
      <c r="R16" s="40"/>
      <c r="S16" s="26"/>
      <c r="U16" s="10">
        <f ca="1">IF(J16="","",DATEDIF(TODAY(),J16,"M"))</f>
      </c>
      <c r="V16" s="14">
        <f>IF(J16="","","ヶ月")</f>
      </c>
      <c r="W16" s="11">
        <f ca="1">IF(M16="","",DATEDIF(M16,TODAY(),"Y")&amp;"年"&amp;DATEDIF(M16,TODAY(),"YM")&amp;"ヵ月")</f>
      </c>
    </row>
    <row r="17" spans="13:14" ht="14.25" thickTop="1">
      <c r="M17" s="2"/>
      <c r="N17" s="2"/>
    </row>
    <row r="21" ht="13.5"/>
    <row r="22" ht="13.5"/>
    <row r="23" ht="13.5"/>
    <row r="26" ht="13.5"/>
    <row r="27" ht="13.5"/>
  </sheetData>
  <sheetProtection sheet="1" objects="1" scenarios="1" selectLockedCells="1"/>
  <mergeCells count="9">
    <mergeCell ref="C7:H7"/>
    <mergeCell ref="K11:L11"/>
    <mergeCell ref="J7:L7"/>
    <mergeCell ref="J8:L8"/>
    <mergeCell ref="J9:M9"/>
    <mergeCell ref="B2:H2"/>
    <mergeCell ref="B4:E4"/>
    <mergeCell ref="B5:H5"/>
    <mergeCell ref="J5:K5"/>
  </mergeCells>
  <conditionalFormatting sqref="U12:U16">
    <cfRule type="cellIs" priority="1" dxfId="0" operator="between" stopIfTrue="1">
      <formula>6</formula>
      <formula>12</formula>
    </cfRule>
    <cfRule type="cellIs" priority="2" dxfId="1" operator="between" stopIfTrue="1">
      <formula>1</formula>
      <formula>5</formula>
    </cfRule>
    <cfRule type="cellIs" priority="3" dxfId="2" operator="equal" stopIfTrue="1">
      <formula>0</formula>
    </cfRule>
  </conditionalFormatting>
  <conditionalFormatting sqref="K12:K16">
    <cfRule type="cellIs" priority="4" dxfId="0" operator="between" stopIfTrue="1">
      <formula>3</formula>
      <formula>6</formula>
    </cfRule>
    <cfRule type="cellIs" priority="5" dxfId="1" operator="between" stopIfTrue="1">
      <formula>1</formula>
      <formula>2</formula>
    </cfRule>
    <cfRule type="cellIs" priority="6" dxfId="2" operator="equal" stopIfTrue="1">
      <formula>0</formula>
    </cfRule>
  </conditionalFormatting>
  <conditionalFormatting sqref="E14:E16">
    <cfRule type="cellIs" priority="7" dxfId="3" operator="equal" stopIfTrue="1">
      <formula>$E$9</formula>
    </cfRule>
  </conditionalFormatting>
  <conditionalFormatting sqref="F12:F16">
    <cfRule type="cellIs" priority="8" dxfId="3" operator="equal" stopIfTrue="1">
      <formula>$F$9</formula>
    </cfRule>
  </conditionalFormatting>
  <conditionalFormatting sqref="G12:G16">
    <cfRule type="cellIs" priority="9" dxfId="3" operator="equal" stopIfTrue="1">
      <formula>$G$9</formula>
    </cfRule>
  </conditionalFormatting>
  <conditionalFormatting sqref="D14:D16">
    <cfRule type="cellIs" priority="10" dxfId="4" operator="equal" stopIfTrue="1">
      <formula>$D$9</formula>
    </cfRule>
  </conditionalFormatting>
  <conditionalFormatting sqref="E12:E13">
    <cfRule type="cellIs" priority="11" dxfId="5" operator="equal" stopIfTrue="1">
      <formula>$E$9</formula>
    </cfRule>
  </conditionalFormatting>
  <conditionalFormatting sqref="D12:D13">
    <cfRule type="cellIs" priority="12" dxfId="6" operator="equal" stopIfTrue="1">
      <formula>$D$9</formula>
    </cfRule>
  </conditionalFormatting>
  <conditionalFormatting sqref="C12:C16">
    <cfRule type="cellIs" priority="13" dxfId="7" operator="equal" stopIfTrue="1">
      <formula>$C$9</formula>
    </cfRule>
  </conditionalFormatting>
  <conditionalFormatting sqref="H12:H16">
    <cfRule type="cellIs" priority="14" dxfId="3" operator="equal" stopIfTrue="1">
      <formula>$H$9</formula>
    </cfRule>
  </conditionalFormatting>
  <conditionalFormatting sqref="M12:M16">
    <cfRule type="cellIs" priority="15" dxfId="8" operator="equal" stopIfTrue="1">
      <formula>$M$5</formula>
    </cfRule>
  </conditionalFormatting>
  <printOptions/>
  <pageMargins left="0.75" right="0.75" top="1" bottom="1" header="0.512" footer="0.51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A1:J18"/>
  <sheetViews>
    <sheetView workbookViewId="0" topLeftCell="A1">
      <pane ySplit="5" topLeftCell="BM6" activePane="bottomLeft" state="frozen"/>
      <selection pane="topLeft" activeCell="F26" sqref="F26"/>
      <selection pane="bottomLeft" activeCell="C5" sqref="C5"/>
    </sheetView>
  </sheetViews>
  <sheetFormatPr defaultColWidth="9.00390625" defaultRowHeight="13.5"/>
  <cols>
    <col min="1" max="1" width="2.625" style="0" customWidth="1"/>
    <col min="2" max="2" width="20.75390625" style="0" customWidth="1"/>
    <col min="3" max="3" width="12.75390625" style="0" customWidth="1"/>
    <col min="4" max="4" width="10.75390625" style="0" customWidth="1"/>
    <col min="5" max="5" width="14.75390625" style="0" customWidth="1"/>
    <col min="6" max="6" width="13.75390625" style="0" customWidth="1"/>
    <col min="7" max="7" width="14.75390625" style="0" customWidth="1"/>
    <col min="8" max="8" width="10.75390625" style="0" customWidth="1"/>
    <col min="9" max="10" width="15.75390625" style="0" customWidth="1"/>
  </cols>
  <sheetData>
    <row r="1" spans="1:10" ht="3" customHeight="1" thickBot="1">
      <c r="A1" s="83"/>
      <c r="B1" s="83"/>
      <c r="C1" s="83"/>
      <c r="D1" s="83"/>
      <c r="E1" s="83"/>
      <c r="F1" s="83"/>
      <c r="G1" s="83"/>
      <c r="H1" s="83"/>
      <c r="I1" s="83"/>
      <c r="J1" s="83"/>
    </row>
    <row r="2" spans="1:10" ht="25.5" customHeight="1" hidden="1" thickBot="1">
      <c r="A2" s="83"/>
      <c r="B2" s="84"/>
      <c r="C2" s="84" t="str">
        <f>IF('顧客管理'!$J$5="","",VLOOKUP('顧客管理'!$J$5,$B$6:$J$15,2,FALSE))</f>
        <v>小山市</v>
      </c>
      <c r="D2" s="84" t="str">
        <f>IF('顧客管理'!$J$5="","",VLOOKUP('顧客管理'!$J$5,$B$6:$J$15,3,FALSE))</f>
        <v>323-0122</v>
      </c>
      <c r="E2" s="84">
        <f>IF('顧客管理'!$J$5="","",VLOOKUP('顧客管理'!$J$5,$B$6:$J$15,4,FALSE))</f>
        <v>0</v>
      </c>
      <c r="F2" s="84" t="str">
        <f>IF('顧客管理'!$J$5="","",VLOOKUP('顧客管理'!$J$5,$B$6:$J$15,5,FALSE))</f>
        <v>都市ガス</v>
      </c>
      <c r="G2" s="84" t="str">
        <f>IF('顧客管理'!$J$5="","",VLOOKUP('顧客管理'!$J$5,$B$6:$J$15,6,FALSE))</f>
        <v>１K／1DK</v>
      </c>
      <c r="H2" s="84">
        <f>IF('顧客管理'!$J$5="","",VLOOKUP('顧客管理'!$J$5,$B$6:$J$15,7,FALSE))</f>
        <v>1</v>
      </c>
      <c r="I2" s="84" t="str">
        <f>IF('顧客管理'!$J$5="","",VLOOKUP('顧客管理'!$J$5,$B$6:$J$15,8,FALSE))</f>
        <v>エアコン</v>
      </c>
      <c r="J2" s="84" t="str">
        <f>IF('顧客管理'!$J$5="","",VLOOKUP('顧客管理'!$J$5,$B$6:$J$15,9,FALSE))</f>
        <v>光ネット</v>
      </c>
    </row>
    <row r="3" spans="1:10" ht="25.5" customHeight="1" thickBot="1" thickTop="1">
      <c r="A3" s="83"/>
      <c r="B3" s="191" t="s">
        <v>51</v>
      </c>
      <c r="C3" s="192"/>
      <c r="D3" s="192"/>
      <c r="E3" s="192"/>
      <c r="F3" s="192"/>
      <c r="G3" s="192"/>
      <c r="H3" s="192"/>
      <c r="I3" s="192"/>
      <c r="J3" s="193"/>
    </row>
    <row r="4" spans="1:10" ht="3" customHeight="1" thickBot="1" thickTop="1">
      <c r="A4" s="83"/>
      <c r="B4" s="83"/>
      <c r="C4" s="83"/>
      <c r="D4" s="83"/>
      <c r="E4" s="83"/>
      <c r="F4" s="83"/>
      <c r="G4" s="83"/>
      <c r="H4" s="83"/>
      <c r="I4" s="83"/>
      <c r="J4" s="83"/>
    </row>
    <row r="5" spans="1:10" ht="19.5" customHeight="1" thickBot="1" thickTop="1">
      <c r="A5" s="95" t="str">
        <f>'顧客管理'!C6</f>
        <v>小山ハイツ</v>
      </c>
      <c r="B5" s="85" t="s">
        <v>67</v>
      </c>
      <c r="C5" s="92" t="s">
        <v>61</v>
      </c>
      <c r="D5" s="93" t="s">
        <v>68</v>
      </c>
      <c r="E5" s="92" t="s">
        <v>27</v>
      </c>
      <c r="F5" s="92" t="s">
        <v>62</v>
      </c>
      <c r="G5" s="92" t="s">
        <v>9</v>
      </c>
      <c r="H5" s="92" t="s">
        <v>63</v>
      </c>
      <c r="I5" s="92" t="s">
        <v>21</v>
      </c>
      <c r="J5" s="94" t="s">
        <v>21</v>
      </c>
    </row>
    <row r="6" spans="1:10" ht="19.5" customHeight="1" thickBot="1">
      <c r="A6" s="83"/>
      <c r="B6" s="86" t="s">
        <v>72</v>
      </c>
      <c r="C6" s="24" t="s">
        <v>17</v>
      </c>
      <c r="D6" s="24" t="s">
        <v>77</v>
      </c>
      <c r="E6" s="24"/>
      <c r="F6" s="24" t="s">
        <v>75</v>
      </c>
      <c r="G6" s="24" t="s">
        <v>32</v>
      </c>
      <c r="H6" s="116">
        <v>1</v>
      </c>
      <c r="I6" s="24" t="s">
        <v>33</v>
      </c>
      <c r="J6" s="68" t="s">
        <v>37</v>
      </c>
    </row>
    <row r="7" spans="1:10" ht="19.5" customHeight="1" thickBot="1">
      <c r="A7" s="83"/>
      <c r="B7" s="86" t="s">
        <v>23</v>
      </c>
      <c r="C7" s="24" t="s">
        <v>17</v>
      </c>
      <c r="D7" s="24" t="s">
        <v>76</v>
      </c>
      <c r="E7" s="24"/>
      <c r="F7" s="24" t="s">
        <v>20</v>
      </c>
      <c r="G7" s="24" t="s">
        <v>73</v>
      </c>
      <c r="H7" s="116">
        <v>1</v>
      </c>
      <c r="I7" s="24" t="s">
        <v>74</v>
      </c>
      <c r="J7" s="68" t="s">
        <v>37</v>
      </c>
    </row>
    <row r="8" spans="1:10" ht="19.5" customHeight="1" thickBot="1">
      <c r="A8" s="83"/>
      <c r="B8" s="86"/>
      <c r="C8" s="24"/>
      <c r="D8" s="24"/>
      <c r="E8" s="24"/>
      <c r="F8" s="24"/>
      <c r="G8" s="24"/>
      <c r="H8" s="116"/>
      <c r="I8" s="24"/>
      <c r="J8" s="68"/>
    </row>
    <row r="9" spans="1:10" ht="19.5" customHeight="1" thickBot="1">
      <c r="A9" s="83"/>
      <c r="B9" s="86"/>
      <c r="C9" s="24"/>
      <c r="D9" s="24"/>
      <c r="E9" s="24"/>
      <c r="F9" s="24"/>
      <c r="G9" s="24"/>
      <c r="H9" s="116"/>
      <c r="I9" s="24"/>
      <c r="J9" s="69"/>
    </row>
    <row r="10" spans="1:10" ht="19.5" customHeight="1" thickBot="1">
      <c r="A10" s="83"/>
      <c r="B10" s="86"/>
      <c r="C10" s="24"/>
      <c r="D10" s="24"/>
      <c r="E10" s="24"/>
      <c r="F10" s="24"/>
      <c r="G10" s="24"/>
      <c r="H10" s="116"/>
      <c r="I10" s="24"/>
      <c r="J10" s="69"/>
    </row>
    <row r="11" spans="1:10" ht="19.5" customHeight="1" thickBot="1">
      <c r="A11" s="83"/>
      <c r="B11" s="219"/>
      <c r="C11" s="220"/>
      <c r="D11" s="220"/>
      <c r="E11" s="220"/>
      <c r="F11" s="220"/>
      <c r="G11" s="220"/>
      <c r="H11" s="221"/>
      <c r="I11" s="222"/>
      <c r="J11" s="223"/>
    </row>
    <row r="12" spans="1:10" ht="19.5" customHeight="1" thickBot="1">
      <c r="A12" s="83"/>
      <c r="B12" s="219"/>
      <c r="C12" s="220"/>
      <c r="D12" s="220"/>
      <c r="E12" s="220"/>
      <c r="F12" s="220"/>
      <c r="G12" s="220"/>
      <c r="H12" s="221"/>
      <c r="I12" s="222"/>
      <c r="J12" s="223"/>
    </row>
    <row r="13" spans="1:10" ht="19.5" customHeight="1" thickBot="1">
      <c r="A13" s="83"/>
      <c r="B13" s="219"/>
      <c r="C13" s="220"/>
      <c r="D13" s="220"/>
      <c r="E13" s="220"/>
      <c r="F13" s="220"/>
      <c r="G13" s="220"/>
      <c r="H13" s="221"/>
      <c r="I13" s="222"/>
      <c r="J13" s="223"/>
    </row>
    <row r="14" spans="1:10" ht="19.5" customHeight="1" thickBot="1">
      <c r="A14" s="83"/>
      <c r="B14" s="219"/>
      <c r="C14" s="220"/>
      <c r="D14" s="220"/>
      <c r="E14" s="220"/>
      <c r="F14" s="220"/>
      <c r="G14" s="220"/>
      <c r="H14" s="221"/>
      <c r="I14" s="222"/>
      <c r="J14" s="223"/>
    </row>
    <row r="15" spans="1:10" ht="19.5" customHeight="1" thickBot="1">
      <c r="A15" s="83"/>
      <c r="B15" s="224"/>
      <c r="C15" s="225"/>
      <c r="D15" s="225"/>
      <c r="E15" s="225"/>
      <c r="F15" s="225"/>
      <c r="G15" s="225"/>
      <c r="H15" s="226"/>
      <c r="I15" s="227"/>
      <c r="J15" s="228"/>
    </row>
    <row r="16" ht="14.25" thickBot="1" thickTop="1"/>
    <row r="17" spans="2:8" ht="30" customHeight="1" thickTop="1">
      <c r="B17" s="194" t="s">
        <v>70</v>
      </c>
      <c r="C17" s="195"/>
      <c r="D17" s="195"/>
      <c r="E17" s="195"/>
      <c r="F17" s="195"/>
      <c r="G17" s="195"/>
      <c r="H17" s="196"/>
    </row>
    <row r="18" spans="2:8" ht="30" customHeight="1" thickBot="1">
      <c r="B18" s="197" t="s">
        <v>71</v>
      </c>
      <c r="C18" s="198"/>
      <c r="D18" s="198"/>
      <c r="E18" s="198"/>
      <c r="F18" s="198"/>
      <c r="G18" s="198"/>
      <c r="H18" s="199"/>
    </row>
    <row r="19" ht="13.5" thickTop="1"/>
  </sheetData>
  <sheetProtection password="D909" sheet="1" objects="1" scenarios="1" selectLockedCells="1"/>
  <mergeCells count="3">
    <mergeCell ref="B3:J3"/>
    <mergeCell ref="B17:H17"/>
    <mergeCell ref="B18:H18"/>
  </mergeCells>
  <conditionalFormatting sqref="B6:B15">
    <cfRule type="cellIs" priority="1" dxfId="9" operator="equal" stopIfTrue="1">
      <formula>$A$5</formula>
    </cfRule>
  </conditionalFormatting>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B2:W21"/>
  <sheetViews>
    <sheetView tabSelected="1" workbookViewId="0" topLeftCell="A1">
      <pane ySplit="8" topLeftCell="BM9" activePane="bottomLeft" state="frozen"/>
      <selection pane="topLeft" activeCell="C25" sqref="C25"/>
      <selection pane="bottomLeft" activeCell="C11" sqref="C11"/>
    </sheetView>
  </sheetViews>
  <sheetFormatPr defaultColWidth="9.00390625" defaultRowHeight="13.5"/>
  <cols>
    <col min="1" max="1" width="1.875" style="0" customWidth="1"/>
    <col min="2" max="2" width="4.25390625" style="0" customWidth="1"/>
    <col min="3" max="3" width="18.75390625" style="0" customWidth="1"/>
    <col min="4" max="4" width="9.75390625" style="0" customWidth="1"/>
    <col min="5" max="5" width="10.75390625" style="0" customWidth="1"/>
    <col min="6" max="6" width="18.75390625" style="0" customWidth="1"/>
    <col min="7" max="7" width="14.125" style="1" customWidth="1"/>
    <col min="8" max="8" width="13.625" style="1" customWidth="1"/>
    <col min="9" max="9" width="1.75390625" style="1" customWidth="1"/>
    <col min="10" max="10" width="17.75390625" style="0" customWidth="1"/>
    <col min="11" max="11" width="7.75390625" style="1" customWidth="1"/>
    <col min="12" max="12" width="13.75390625" style="0" customWidth="1"/>
    <col min="13" max="13" width="9.75390625" style="0" customWidth="1"/>
    <col min="14" max="14" width="14.75390625" style="0" customWidth="1"/>
    <col min="15" max="16" width="10.75390625" style="0" customWidth="1"/>
    <col min="17" max="17" width="7.75390625" style="0" customWidth="1"/>
    <col min="18" max="19" width="11.75390625" style="0" customWidth="1"/>
    <col min="21" max="23" width="9.00390625" style="0" hidden="1" customWidth="1"/>
  </cols>
  <sheetData>
    <row r="1" ht="3" customHeight="1" thickBot="1"/>
    <row r="2" spans="2:19" ht="31.5" customHeight="1" thickBot="1" thickTop="1">
      <c r="B2" s="173" t="s">
        <v>47</v>
      </c>
      <c r="C2" s="174"/>
      <c r="D2" s="174"/>
      <c r="E2" s="174"/>
      <c r="F2" s="174"/>
      <c r="G2" s="174"/>
      <c r="H2" s="174"/>
      <c r="I2" s="89"/>
      <c r="J2" s="202" t="s">
        <v>59</v>
      </c>
      <c r="K2" s="203"/>
      <c r="L2" s="200" t="s">
        <v>48</v>
      </c>
      <c r="M2" s="201"/>
      <c r="N2" s="88"/>
      <c r="O2" s="88"/>
      <c r="P2" s="88"/>
      <c r="Q2" s="88"/>
      <c r="R2" s="88"/>
      <c r="S2" s="88"/>
    </row>
    <row r="3" ht="3" customHeight="1" thickBot="1" thickTop="1"/>
    <row r="4" spans="2:19" ht="19.5" customHeight="1" thickBot="1" thickTop="1">
      <c r="B4" s="58" t="s">
        <v>22</v>
      </c>
      <c r="C4" s="177" t="s">
        <v>50</v>
      </c>
      <c r="D4" s="178"/>
      <c r="E4" s="178"/>
      <c r="F4" s="178"/>
      <c r="G4" s="178"/>
      <c r="H4" s="179"/>
      <c r="I4" s="54"/>
      <c r="J4" s="182" t="s">
        <v>36</v>
      </c>
      <c r="K4" s="183"/>
      <c r="L4" s="79" t="str">
        <f>'物件詳細'!C5</f>
        <v>住所</v>
      </c>
      <c r="M4" s="80" t="str">
        <f>'物件詳細'!D5</f>
        <v>〒</v>
      </c>
      <c r="N4" s="80" t="str">
        <f>'物件詳細'!E5</f>
        <v>電話番号</v>
      </c>
      <c r="O4" s="81" t="str">
        <f>'物件詳細'!F5</f>
        <v>ガス</v>
      </c>
      <c r="P4" s="79" t="str">
        <f>'物件詳細'!G5</f>
        <v>間取り</v>
      </c>
      <c r="Q4" s="79" t="str">
        <f>'物件詳細'!H5</f>
        <v>駐車場</v>
      </c>
      <c r="R4" s="79" t="str">
        <f>'物件詳細'!I5</f>
        <v>その他</v>
      </c>
      <c r="S4" s="82" t="str">
        <f>'物件詳細'!J5</f>
        <v>その他</v>
      </c>
    </row>
    <row r="5" spans="2:19" ht="19.5" customHeight="1" thickBot="1">
      <c r="B5" s="59" t="s">
        <v>5</v>
      </c>
      <c r="C5" s="48" t="s">
        <v>67</v>
      </c>
      <c r="D5" s="48" t="s">
        <v>6</v>
      </c>
      <c r="E5" s="49" t="s">
        <v>1</v>
      </c>
      <c r="F5" s="50" t="s">
        <v>2</v>
      </c>
      <c r="G5" s="51" t="s">
        <v>0</v>
      </c>
      <c r="H5" s="66" t="s">
        <v>27</v>
      </c>
      <c r="I5" s="55"/>
      <c r="J5" s="185" t="str">
        <f>C6</f>
        <v>小山ハイツ</v>
      </c>
      <c r="K5" s="186"/>
      <c r="L5" s="44" t="str">
        <f>'物件詳細'!C2</f>
        <v>小山市</v>
      </c>
      <c r="M5" s="45" t="str">
        <f>'物件詳細'!D2</f>
        <v>323-0122</v>
      </c>
      <c r="N5" s="45">
        <f>'物件詳細'!E2</f>
        <v>0</v>
      </c>
      <c r="O5" s="46" t="str">
        <f>'物件詳細'!F2</f>
        <v>都市ガス</v>
      </c>
      <c r="P5" s="44" t="str">
        <f>'物件詳細'!G2</f>
        <v>１K／1DK</v>
      </c>
      <c r="Q5" s="117">
        <f>'物件詳細'!H2</f>
        <v>1</v>
      </c>
      <c r="R5" s="47" t="str">
        <f>'物件詳細'!I2</f>
        <v>エアコン</v>
      </c>
      <c r="S5" s="112" t="str">
        <f>'物件詳細'!J2</f>
        <v>光ネット</v>
      </c>
    </row>
    <row r="6" spans="2:19" ht="21" customHeight="1" thickBot="1" thickTop="1">
      <c r="B6" s="60">
        <f>COUNTA(C9:C18)</f>
        <v>2</v>
      </c>
      <c r="C6" s="61" t="s">
        <v>23</v>
      </c>
      <c r="D6" s="138" t="s">
        <v>69</v>
      </c>
      <c r="E6" s="139" t="s">
        <v>17</v>
      </c>
      <c r="F6" s="140" t="s">
        <v>60</v>
      </c>
      <c r="G6" s="141">
        <v>5</v>
      </c>
      <c r="H6" s="142">
        <v>5</v>
      </c>
      <c r="I6" s="57"/>
      <c r="J6" s="188" t="s">
        <v>25</v>
      </c>
      <c r="K6" s="189"/>
      <c r="L6" s="190"/>
      <c r="M6" s="23"/>
      <c r="N6" s="23"/>
      <c r="O6" s="23"/>
      <c r="P6" s="23"/>
      <c r="Q6" s="23"/>
      <c r="R6" s="23"/>
      <c r="S6" s="23"/>
    </row>
    <row r="7" spans="2:19" ht="15" customHeight="1" thickBot="1" thickTop="1">
      <c r="B7" s="6"/>
      <c r="C7" s="6"/>
      <c r="D7" s="6"/>
      <c r="E7" s="6"/>
      <c r="F7" s="6"/>
      <c r="G7" s="6"/>
      <c r="I7" s="56"/>
      <c r="K7" s="32" t="s">
        <v>8</v>
      </c>
      <c r="L7" s="3"/>
      <c r="M7" s="3"/>
      <c r="N7" s="3"/>
      <c r="O7" s="3"/>
      <c r="P7" s="3"/>
      <c r="Q7" s="3"/>
      <c r="R7" s="3"/>
      <c r="S7" s="3"/>
    </row>
    <row r="8" spans="2:19" ht="21" customHeight="1" thickBot="1" thickTop="1">
      <c r="B8" s="70" t="s">
        <v>3</v>
      </c>
      <c r="C8" s="124" t="s">
        <v>67</v>
      </c>
      <c r="D8" s="72" t="s">
        <v>7</v>
      </c>
      <c r="E8" s="73" t="s">
        <v>1</v>
      </c>
      <c r="F8" s="74" t="s">
        <v>2</v>
      </c>
      <c r="G8" s="75" t="s">
        <v>0</v>
      </c>
      <c r="H8" s="76" t="s">
        <v>4</v>
      </c>
      <c r="I8" s="110"/>
      <c r="J8" s="71" t="s">
        <v>10</v>
      </c>
      <c r="K8" s="96" t="s">
        <v>11</v>
      </c>
      <c r="L8" s="77" t="s">
        <v>24</v>
      </c>
      <c r="M8" s="76" t="s">
        <v>19</v>
      </c>
      <c r="N8" s="76" t="s">
        <v>14</v>
      </c>
      <c r="O8" s="77" t="s">
        <v>16</v>
      </c>
      <c r="P8" s="77" t="s">
        <v>15</v>
      </c>
      <c r="Q8" s="77" t="s">
        <v>12</v>
      </c>
      <c r="R8" s="77" t="s">
        <v>13</v>
      </c>
      <c r="S8" s="78" t="s">
        <v>64</v>
      </c>
    </row>
    <row r="9" spans="2:23" ht="18.75" thickBot="1" thickTop="1">
      <c r="B9" s="27">
        <v>1</v>
      </c>
      <c r="C9" s="87" t="s">
        <v>23</v>
      </c>
      <c r="D9" s="122" t="str">
        <f>IF(C9="","",VLOOKUP(C9,'物件詳細'!B$6:'物件詳細'!$D$15,3,FALSE))</f>
        <v>323-0122</v>
      </c>
      <c r="E9" s="123" t="str">
        <f>IF(C9="","",VLOOKUP(C9,'物件詳細'!B$6:'物件詳細'!$D$15,2,FALSE))</f>
        <v>小山市</v>
      </c>
      <c r="F9" s="34" t="s">
        <v>18</v>
      </c>
      <c r="G9" s="35"/>
      <c r="H9" s="33"/>
      <c r="I9" s="111"/>
      <c r="J9" s="52">
        <v>39711</v>
      </c>
      <c r="K9" s="113">
        <f aca="true" t="shared" si="0" ref="K9:K17">U9</f>
        <v>25</v>
      </c>
      <c r="L9" s="143" t="s">
        <v>44</v>
      </c>
      <c r="M9" s="29" t="s">
        <v>26</v>
      </c>
      <c r="N9" s="30">
        <v>40000</v>
      </c>
      <c r="O9" s="36" t="s">
        <v>28</v>
      </c>
      <c r="P9" s="30">
        <v>4000</v>
      </c>
      <c r="Q9" s="30" t="s">
        <v>28</v>
      </c>
      <c r="R9" s="38" t="s">
        <v>28</v>
      </c>
      <c r="S9" s="31">
        <v>40000</v>
      </c>
      <c r="U9" s="8">
        <f aca="true" ca="1" t="shared" si="1" ref="U9:U17">IF(J9="","",DATEDIF(TODAY(),J9,"M"))</f>
        <v>25</v>
      </c>
      <c r="V9" s="13" t="str">
        <f aca="true" t="shared" si="2" ref="V9:V17">IF(J9="","","ヶ月")</f>
        <v>ヶ月</v>
      </c>
      <c r="W9" s="9" t="e">
        <f aca="true" ca="1" t="shared" si="3" ref="W9:W17">IF(L9="","",DATEDIF(L9,TODAY(),"Y")&amp;"年"&amp;DATEDIF(L9,TODAY(),"YM")&amp;"ヵ月")</f>
        <v>#VALUE!</v>
      </c>
    </row>
    <row r="10" spans="2:23" ht="18" thickBot="1">
      <c r="B10" s="4">
        <f aca="true" t="shared" si="4" ref="B10:B17">B9+1</f>
        <v>2</v>
      </c>
      <c r="C10" s="87" t="s">
        <v>72</v>
      </c>
      <c r="D10" s="118" t="str">
        <f>IF(C10="","",VLOOKUP(C10,'物件詳細'!B$6:'物件詳細'!$D$15,3,FALSE))</f>
        <v>328-0811</v>
      </c>
      <c r="E10" s="119" t="str">
        <f>IF(C10="","",VLOOKUP(C10,'物件詳細'!B$6:'物件詳細'!$D$15,2,FALSE))</f>
        <v>小山市</v>
      </c>
      <c r="F10" s="17"/>
      <c r="G10" s="18"/>
      <c r="H10" s="7"/>
      <c r="I10" s="111"/>
      <c r="J10" s="53">
        <v>39545</v>
      </c>
      <c r="K10" s="114">
        <f t="shared" si="0"/>
        <v>19</v>
      </c>
      <c r="L10" s="144" t="s">
        <v>45</v>
      </c>
      <c r="M10" s="22" t="s">
        <v>29</v>
      </c>
      <c r="N10" s="21">
        <v>38000</v>
      </c>
      <c r="O10" s="37" t="s">
        <v>28</v>
      </c>
      <c r="P10" s="21">
        <v>4000</v>
      </c>
      <c r="Q10" s="21" t="s">
        <v>28</v>
      </c>
      <c r="R10" s="39" t="s">
        <v>28</v>
      </c>
      <c r="S10" s="25">
        <v>38000</v>
      </c>
      <c r="U10" s="10">
        <f ca="1" t="shared" si="1"/>
        <v>19</v>
      </c>
      <c r="V10" s="14" t="str">
        <f t="shared" si="2"/>
        <v>ヶ月</v>
      </c>
      <c r="W10" s="11" t="e">
        <f ca="1" t="shared" si="3"/>
        <v>#VALUE!</v>
      </c>
    </row>
    <row r="11" spans="2:23" ht="16.5" thickBot="1">
      <c r="B11" s="4">
        <f t="shared" si="4"/>
        <v>3</v>
      </c>
      <c r="C11" s="87"/>
      <c r="D11" s="118">
        <f>IF(C11="","",VLOOKUP(C11,'物件詳細'!B$6:'物件詳細'!$D$15,3,FALSE))</f>
      </c>
      <c r="E11" s="119">
        <f>IF(C11="","",VLOOKUP(C11,'物件詳細'!B$6:'物件詳細'!$D$15,2,FALSE))</f>
      </c>
      <c r="F11" s="17"/>
      <c r="G11" s="18"/>
      <c r="H11" s="7"/>
      <c r="I11" s="111"/>
      <c r="J11" s="53"/>
      <c r="K11" s="114">
        <f t="shared" si="0"/>
      </c>
      <c r="L11" s="41"/>
      <c r="M11" s="22"/>
      <c r="N11" s="21"/>
      <c r="O11" s="37"/>
      <c r="P11" s="21"/>
      <c r="Q11" s="21"/>
      <c r="R11" s="39"/>
      <c r="S11" s="25"/>
      <c r="U11" s="10">
        <f ca="1" t="shared" si="1"/>
      </c>
      <c r="V11" s="14">
        <f t="shared" si="2"/>
      </c>
      <c r="W11" s="11">
        <f ca="1" t="shared" si="3"/>
      </c>
    </row>
    <row r="12" spans="2:23" ht="16.5" thickBot="1">
      <c r="B12" s="4">
        <f t="shared" si="4"/>
        <v>4</v>
      </c>
      <c r="C12" s="87"/>
      <c r="D12" s="118">
        <f>IF(C12="","",VLOOKUP(C12,'物件詳細'!B$6:'物件詳細'!$D$15,3,FALSE))</f>
      </c>
      <c r="E12" s="119">
        <f>IF(C12="","",VLOOKUP(C12,'物件詳細'!B$6:'物件詳細'!$D$15,2,FALSE))</f>
      </c>
      <c r="F12" s="17"/>
      <c r="G12" s="18"/>
      <c r="H12" s="7"/>
      <c r="I12" s="111"/>
      <c r="J12" s="53"/>
      <c r="K12" s="114">
        <f t="shared" si="0"/>
      </c>
      <c r="L12" s="41"/>
      <c r="M12" s="22"/>
      <c r="N12" s="21">
        <f ca="1">IF(L12="","",DATEDIF(L12,TODAY(),"Y")&amp;"年"&amp;DATEDIF(L12,TODAY(),"YM")&amp;"ヵ月")</f>
      </c>
      <c r="O12" s="37"/>
      <c r="P12" s="21"/>
      <c r="Q12" s="21"/>
      <c r="R12" s="39"/>
      <c r="S12" s="25"/>
      <c r="U12" s="10">
        <f ca="1" t="shared" si="1"/>
      </c>
      <c r="V12" s="14">
        <f t="shared" si="2"/>
      </c>
      <c r="W12" s="11">
        <f ca="1" t="shared" si="3"/>
      </c>
    </row>
    <row r="13" spans="2:23" ht="16.5" thickBot="1">
      <c r="B13" s="4">
        <f t="shared" si="4"/>
        <v>5</v>
      </c>
      <c r="C13" s="87"/>
      <c r="D13" s="118">
        <f>IF(C13="","",VLOOKUP(C13,'物件詳細'!B$6:'物件詳細'!$D$15,3,FALSE))</f>
      </c>
      <c r="E13" s="119">
        <f>IF(C13="","",VLOOKUP(C13,'物件詳細'!B$6:'物件詳細'!$D$15,2,FALSE))</f>
      </c>
      <c r="F13" s="17"/>
      <c r="G13" s="18"/>
      <c r="H13" s="7"/>
      <c r="I13" s="111"/>
      <c r="J13" s="53"/>
      <c r="K13" s="114">
        <f t="shared" si="0"/>
      </c>
      <c r="L13" s="41"/>
      <c r="M13" s="22"/>
      <c r="N13" s="21"/>
      <c r="O13" s="37"/>
      <c r="P13" s="21"/>
      <c r="Q13" s="21"/>
      <c r="R13" s="39"/>
      <c r="S13" s="25"/>
      <c r="U13" s="10">
        <f ca="1" t="shared" si="1"/>
      </c>
      <c r="V13" s="14">
        <f t="shared" si="2"/>
      </c>
      <c r="W13" s="11">
        <f ca="1" t="shared" si="3"/>
      </c>
    </row>
    <row r="14" spans="2:23" ht="16.5" thickBot="1">
      <c r="B14" s="4">
        <f t="shared" si="4"/>
        <v>6</v>
      </c>
      <c r="C14" s="145"/>
      <c r="D14" s="118">
        <f>IF(C14="","",VLOOKUP(C14,'物件詳細'!B$6:'物件詳細'!$D$15,3,FALSE))</f>
      </c>
      <c r="E14" s="119">
        <f>IF(C14="","",VLOOKUP(C14,'物件詳細'!B$6:'物件詳細'!$D$15,2,FALSE))</f>
      </c>
      <c r="F14" s="146"/>
      <c r="G14" s="147"/>
      <c r="H14" s="148"/>
      <c r="I14" s="149"/>
      <c r="J14" s="150"/>
      <c r="K14" s="114">
        <f t="shared" si="0"/>
      </c>
      <c r="L14" s="144"/>
      <c r="M14" s="151"/>
      <c r="N14" s="152"/>
      <c r="O14" s="153"/>
      <c r="P14" s="152"/>
      <c r="Q14" s="152"/>
      <c r="R14" s="154"/>
      <c r="S14" s="155"/>
      <c r="U14" s="10">
        <f ca="1" t="shared" si="1"/>
      </c>
      <c r="V14" s="14">
        <f t="shared" si="2"/>
      </c>
      <c r="W14" s="11">
        <f ca="1" t="shared" si="3"/>
      </c>
    </row>
    <row r="15" spans="2:23" ht="16.5" thickBot="1">
      <c r="B15" s="4">
        <f t="shared" si="4"/>
        <v>7</v>
      </c>
      <c r="C15" s="145"/>
      <c r="D15" s="118">
        <f>IF(C15="","",VLOOKUP(C15,'物件詳細'!B$6:'物件詳細'!$D$15,3,FALSE))</f>
      </c>
      <c r="E15" s="119">
        <f>IF(C15="","",VLOOKUP(C15,'物件詳細'!B$6:'物件詳細'!$D$15,2,FALSE))</f>
      </c>
      <c r="F15" s="146"/>
      <c r="G15" s="147"/>
      <c r="H15" s="148"/>
      <c r="I15" s="149"/>
      <c r="J15" s="150"/>
      <c r="K15" s="114">
        <f t="shared" si="0"/>
      </c>
      <c r="L15" s="144"/>
      <c r="M15" s="151"/>
      <c r="N15" s="152"/>
      <c r="O15" s="153"/>
      <c r="P15" s="152"/>
      <c r="Q15" s="152"/>
      <c r="R15" s="154"/>
      <c r="S15" s="155"/>
      <c r="U15" s="10">
        <f ca="1" t="shared" si="1"/>
      </c>
      <c r="V15" s="14">
        <f t="shared" si="2"/>
      </c>
      <c r="W15" s="11">
        <f ca="1" t="shared" si="3"/>
      </c>
    </row>
    <row r="16" spans="2:23" ht="16.5" thickBot="1">
      <c r="B16" s="4">
        <f t="shared" si="4"/>
        <v>8</v>
      </c>
      <c r="C16" s="145"/>
      <c r="D16" s="118">
        <f>IF(C16="","",VLOOKUP(C16,'物件詳細'!B$6:'物件詳細'!$D$15,3,FALSE))</f>
      </c>
      <c r="E16" s="119">
        <f>IF(C16="","",VLOOKUP(C16,'物件詳細'!B$6:'物件詳細'!$D$15,2,FALSE))</f>
      </c>
      <c r="F16" s="146"/>
      <c r="G16" s="147"/>
      <c r="H16" s="148"/>
      <c r="I16" s="149"/>
      <c r="J16" s="150"/>
      <c r="K16" s="114">
        <f t="shared" si="0"/>
      </c>
      <c r="L16" s="144"/>
      <c r="M16" s="151"/>
      <c r="N16" s="152"/>
      <c r="O16" s="153"/>
      <c r="P16" s="152"/>
      <c r="Q16" s="152"/>
      <c r="R16" s="154"/>
      <c r="S16" s="155"/>
      <c r="U16" s="10">
        <f ca="1" t="shared" si="1"/>
      </c>
      <c r="V16" s="14">
        <f t="shared" si="2"/>
      </c>
      <c r="W16" s="11">
        <f ca="1" t="shared" si="3"/>
      </c>
    </row>
    <row r="17" spans="2:23" ht="16.5" thickBot="1">
      <c r="B17" s="4">
        <f t="shared" si="4"/>
        <v>9</v>
      </c>
      <c r="C17" s="145"/>
      <c r="D17" s="118">
        <f>IF(C17="","",VLOOKUP(C17,'物件詳細'!B$6:'物件詳細'!$D$15,3,FALSE))</f>
      </c>
      <c r="E17" s="119">
        <f>IF(C17="","",VLOOKUP(C17,'物件詳細'!B$6:'物件詳細'!$D$15,2,FALSE))</f>
      </c>
      <c r="F17" s="146"/>
      <c r="G17" s="147"/>
      <c r="H17" s="148"/>
      <c r="I17" s="149"/>
      <c r="J17" s="150"/>
      <c r="K17" s="114">
        <f t="shared" si="0"/>
      </c>
      <c r="L17" s="144"/>
      <c r="M17" s="151"/>
      <c r="N17" s="152"/>
      <c r="O17" s="153"/>
      <c r="P17" s="152"/>
      <c r="Q17" s="152"/>
      <c r="R17" s="154"/>
      <c r="S17" s="155"/>
      <c r="U17" s="10">
        <f ca="1" t="shared" si="1"/>
      </c>
      <c r="V17" s="14">
        <f t="shared" si="2"/>
      </c>
      <c r="W17" s="11">
        <f ca="1" t="shared" si="3"/>
      </c>
    </row>
    <row r="18" spans="2:23" ht="16.5" thickBot="1">
      <c r="B18" s="5">
        <v>10</v>
      </c>
      <c r="C18" s="156"/>
      <c r="D18" s="120">
        <f>IF(C18="","",VLOOKUP(C18,'物件詳細'!B$6:'物件詳細'!$D$15,3,FALSE))</f>
      </c>
      <c r="E18" s="121">
        <f>IF(C18="","",VLOOKUP(C18,'物件詳細'!B$6:'物件詳細'!$D$15,2,FALSE))</f>
      </c>
      <c r="F18" s="157"/>
      <c r="G18" s="158"/>
      <c r="H18" s="159"/>
      <c r="I18" s="149"/>
      <c r="J18" s="160"/>
      <c r="K18" s="115">
        <f>U18</f>
      </c>
      <c r="L18" s="161"/>
      <c r="M18" s="162"/>
      <c r="N18" s="163">
        <f ca="1">IF(L18="","",DATEDIF(L18,TODAY(),"Y")&amp;"年"&amp;DATEDIF(L18,TODAY(),"YM")&amp;"ヵ月")</f>
      </c>
      <c r="O18" s="164"/>
      <c r="P18" s="163"/>
      <c r="Q18" s="163"/>
      <c r="R18" s="165"/>
      <c r="S18" s="166"/>
      <c r="U18" s="12">
        <f ca="1">IF(J18="","",DATEDIF(TODAY(),J18,"M"))</f>
      </c>
      <c r="V18" s="14">
        <f>IF(J18="","","ヶ月")</f>
      </c>
      <c r="W18" s="11">
        <f ca="1">IF(L18="","",DATEDIF(L18,TODAY(),"Y")&amp;"年"&amp;DATEDIF(L18,TODAY(),"YM")&amp;"ヵ月")</f>
      </c>
    </row>
    <row r="19" spans="12:13" ht="14.25" thickBot="1" thickTop="1">
      <c r="L19" s="2"/>
      <c r="M19" s="2"/>
    </row>
    <row r="20" spans="2:8" ht="26.25" customHeight="1" thickTop="1">
      <c r="B20" s="194" t="s">
        <v>70</v>
      </c>
      <c r="C20" s="195"/>
      <c r="D20" s="195"/>
      <c r="E20" s="195"/>
      <c r="F20" s="195"/>
      <c r="G20" s="195"/>
      <c r="H20" s="196"/>
    </row>
    <row r="21" spans="2:8" ht="26.25" customHeight="1" thickBot="1">
      <c r="B21" s="197" t="s">
        <v>71</v>
      </c>
      <c r="C21" s="198"/>
      <c r="D21" s="198"/>
      <c r="E21" s="198"/>
      <c r="F21" s="198"/>
      <c r="G21" s="198"/>
      <c r="H21" s="199"/>
    </row>
    <row r="22" ht="13.5" thickTop="1"/>
  </sheetData>
  <sheetProtection password="D909" sheet="1" objects="1" scenarios="1" selectLockedCells="1"/>
  <mergeCells count="9">
    <mergeCell ref="L2:M2"/>
    <mergeCell ref="B2:H2"/>
    <mergeCell ref="J2:K2"/>
    <mergeCell ref="C4:H4"/>
    <mergeCell ref="J4:K4"/>
    <mergeCell ref="B20:H20"/>
    <mergeCell ref="B21:H21"/>
    <mergeCell ref="J5:K5"/>
    <mergeCell ref="J6:L6"/>
  </mergeCells>
  <conditionalFormatting sqref="U9:U18">
    <cfRule type="cellIs" priority="1" dxfId="0" operator="between" stopIfTrue="1">
      <formula>6</formula>
      <formula>12</formula>
    </cfRule>
    <cfRule type="cellIs" priority="2" dxfId="1" operator="between" stopIfTrue="1">
      <formula>1</formula>
      <formula>5</formula>
    </cfRule>
    <cfRule type="cellIs" priority="3" dxfId="2" operator="equal" stopIfTrue="1">
      <formula>0</formula>
    </cfRule>
  </conditionalFormatting>
  <conditionalFormatting sqref="L9:L18">
    <cfRule type="cellIs" priority="4" dxfId="8" operator="equal" stopIfTrue="1">
      <formula>$L$2</formula>
    </cfRule>
  </conditionalFormatting>
  <conditionalFormatting sqref="K9:K18">
    <cfRule type="cellIs" priority="5" dxfId="0" operator="between" stopIfTrue="1">
      <formula>3</formula>
      <formula>6</formula>
    </cfRule>
    <cfRule type="cellIs" priority="6" dxfId="1" operator="between" stopIfTrue="1">
      <formula>1</formula>
      <formula>2</formula>
    </cfRule>
    <cfRule type="cellIs" priority="7" dxfId="2" operator="equal" stopIfTrue="1">
      <formula>0</formula>
    </cfRule>
  </conditionalFormatting>
  <conditionalFormatting sqref="F9:F18">
    <cfRule type="cellIs" priority="8" dxfId="3" operator="equal" stopIfTrue="1">
      <formula>$F$6</formula>
    </cfRule>
  </conditionalFormatting>
  <conditionalFormatting sqref="G9:G18">
    <cfRule type="cellIs" priority="9" dxfId="3" operator="equal" stopIfTrue="1">
      <formula>$G$6</formula>
    </cfRule>
  </conditionalFormatting>
  <conditionalFormatting sqref="D9:D18">
    <cfRule type="cellIs" priority="10" dxfId="6" operator="equal" stopIfTrue="1">
      <formula>$D$6</formula>
    </cfRule>
  </conditionalFormatting>
  <conditionalFormatting sqref="C9:C18">
    <cfRule type="cellIs" priority="11" dxfId="7" operator="equal" stopIfTrue="1">
      <formula>$C$6</formula>
    </cfRule>
  </conditionalFormatting>
  <conditionalFormatting sqref="H9:H18">
    <cfRule type="cellIs" priority="12" dxfId="3" operator="equal" stopIfTrue="1">
      <formula>$H$6</formula>
    </cfRule>
  </conditionalFormatting>
  <conditionalFormatting sqref="E9:E18">
    <cfRule type="cellIs" priority="13" dxfId="6" operator="equal" stopIfTrue="1">
      <formula>$E$6</formula>
    </cfRule>
  </conditionalFormatting>
  <printOptions/>
  <pageMargins left="0.75" right="0.75" top="1" bottom="1" header="0.512" footer="0.512"/>
  <pageSetup orientation="portrait" paperSize="9" r:id="rId3"/>
  <ignoredErrors>
    <ignoredError sqref="E9" unlockedFormula="1"/>
  </ignoredErrors>
  <legacyDrawing r:id="rId2"/>
</worksheet>
</file>

<file path=xl/worksheets/sheet4.xml><?xml version="1.0" encoding="utf-8"?>
<worksheet xmlns="http://schemas.openxmlformats.org/spreadsheetml/2006/main" xmlns:r="http://schemas.openxmlformats.org/officeDocument/2006/relationships">
  <sheetPr>
    <tabColor indexed="10"/>
  </sheetPr>
  <dimension ref="B2:O6"/>
  <sheetViews>
    <sheetView workbookViewId="0" topLeftCell="A1">
      <selection activeCell="B5" sqref="B5:O5"/>
    </sheetView>
  </sheetViews>
  <sheetFormatPr defaultColWidth="9.00390625" defaultRowHeight="13.5"/>
  <cols>
    <col min="1" max="1" width="1.75390625" style="0" customWidth="1"/>
  </cols>
  <sheetData>
    <row r="1" ht="13.5" thickBot="1"/>
    <row r="2" spans="2:15" ht="30" customHeight="1" thickBot="1" thickTop="1">
      <c r="B2" s="207" t="s">
        <v>39</v>
      </c>
      <c r="C2" s="208"/>
      <c r="D2" s="208"/>
      <c r="E2" s="208"/>
      <c r="F2" s="208"/>
      <c r="G2" s="208"/>
      <c r="H2" s="208"/>
      <c r="I2" s="208"/>
      <c r="J2" s="208"/>
      <c r="K2" s="208"/>
      <c r="L2" s="208"/>
      <c r="M2" s="208"/>
      <c r="N2" s="208"/>
      <c r="O2" s="209"/>
    </row>
    <row r="3" spans="2:15" ht="30" customHeight="1">
      <c r="B3" s="210" t="s">
        <v>42</v>
      </c>
      <c r="C3" s="211"/>
      <c r="D3" s="211"/>
      <c r="E3" s="211"/>
      <c r="F3" s="211"/>
      <c r="G3" s="211"/>
      <c r="H3" s="211"/>
      <c r="I3" s="211"/>
      <c r="J3" s="211"/>
      <c r="K3" s="211"/>
      <c r="L3" s="211"/>
      <c r="M3" s="211"/>
      <c r="N3" s="211"/>
      <c r="O3" s="212"/>
    </row>
    <row r="4" spans="2:15" ht="30" customHeight="1" thickBot="1">
      <c r="B4" s="213" t="s">
        <v>43</v>
      </c>
      <c r="C4" s="214"/>
      <c r="D4" s="214"/>
      <c r="E4" s="214"/>
      <c r="F4" s="214"/>
      <c r="G4" s="214"/>
      <c r="H4" s="214"/>
      <c r="I4" s="214"/>
      <c r="J4" s="214"/>
      <c r="K4" s="214"/>
      <c r="L4" s="214"/>
      <c r="M4" s="214"/>
      <c r="N4" s="214"/>
      <c r="O4" s="215"/>
    </row>
    <row r="5" spans="2:15" ht="30" customHeight="1">
      <c r="B5" s="216" t="s">
        <v>40</v>
      </c>
      <c r="C5" s="217"/>
      <c r="D5" s="217"/>
      <c r="E5" s="217"/>
      <c r="F5" s="217"/>
      <c r="G5" s="217"/>
      <c r="H5" s="217"/>
      <c r="I5" s="217"/>
      <c r="J5" s="217"/>
      <c r="K5" s="217"/>
      <c r="L5" s="217"/>
      <c r="M5" s="217"/>
      <c r="N5" s="217"/>
      <c r="O5" s="218"/>
    </row>
    <row r="6" spans="2:15" ht="30" customHeight="1" thickBot="1">
      <c r="B6" s="204" t="s">
        <v>41</v>
      </c>
      <c r="C6" s="205"/>
      <c r="D6" s="205"/>
      <c r="E6" s="205"/>
      <c r="F6" s="205"/>
      <c r="G6" s="205"/>
      <c r="H6" s="205"/>
      <c r="I6" s="205"/>
      <c r="J6" s="205"/>
      <c r="K6" s="205"/>
      <c r="L6" s="205"/>
      <c r="M6" s="205"/>
      <c r="N6" s="205"/>
      <c r="O6" s="206"/>
    </row>
    <row r="7" ht="13.5" thickTop="1"/>
  </sheetData>
  <sheetProtection sheet="1" objects="1" scenarios="1" selectLockedCells="1"/>
  <mergeCells count="5">
    <mergeCell ref="B6:O6"/>
    <mergeCell ref="B2:O2"/>
    <mergeCell ref="B3:O3"/>
    <mergeCell ref="B4:O4"/>
    <mergeCell ref="B5:O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TNUデーター</Manager>
  <Company>TNUパソコン教室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顧客管理（アパート）</dc:title>
  <dc:subject/>
  <dc:creator>中野・F</dc:creator>
  <cp:keywords/>
  <dc:description/>
  <cp:lastModifiedBy>文雄</cp:lastModifiedBy>
  <dcterms:created xsi:type="dcterms:W3CDTF">2002-06-15T18:44:38Z</dcterms:created>
  <dcterms:modified xsi:type="dcterms:W3CDTF">2006-08-18T12:50:36Z</dcterms:modified>
  <cp:category/>
  <cp:version/>
  <cp:contentType/>
  <cp:contentStatus/>
</cp:coreProperties>
</file>