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10320" tabRatio="689" activeTab="1"/>
  </bookViews>
  <sheets>
    <sheet name="H20" sheetId="1" r:id="rId1"/>
    <sheet name="パート収入" sheetId="2" r:id="rId2"/>
  </sheets>
  <definedNames>
    <definedName name="_xlnm.Print_Area" localSheetId="1">'パート収入'!$B$2:$K$44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L8" authorId="0">
      <text>
        <r>
          <rPr>
            <sz val="12"/>
            <rFont val="ＭＳ Ｐゴシック"/>
            <family val="3"/>
          </rPr>
          <t>賞与の支給月数を入力する。</t>
        </r>
      </text>
    </comment>
    <comment ref="L16" authorId="0">
      <text>
        <r>
          <rPr>
            <sz val="12"/>
            <rFont val="ＭＳ Ｐゴシック"/>
            <family val="3"/>
          </rPr>
          <t>賞与の支給月数を入力する。</t>
        </r>
      </text>
    </comment>
    <comment ref="D8" authorId="0">
      <text>
        <r>
          <rPr>
            <sz val="12"/>
            <rFont val="ＭＳ Ｐゴシック"/>
            <family val="3"/>
          </rPr>
          <t>割り増し・割引金額を入力する。</t>
        </r>
      </text>
    </comment>
    <comment ref="D16" authorId="0">
      <text>
        <r>
          <rPr>
            <sz val="12"/>
            <rFont val="ＭＳ Ｐゴシック"/>
            <family val="3"/>
          </rPr>
          <t>割り増し・割引金額を入力する。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5" authorId="0">
      <text>
        <r>
          <rPr>
            <sz val="12"/>
            <rFont val="ＭＳ Ｐゴシック"/>
            <family val="3"/>
          </rPr>
          <t>ここに日付を入力すると以下は自動で入ります。
2008年5月1日の場合は
半角で</t>
        </r>
        <r>
          <rPr>
            <b/>
            <sz val="12"/>
            <color indexed="12"/>
            <rFont val="ＭＳ Ｐゴシック"/>
            <family val="3"/>
          </rPr>
          <t>08/5/1と入力する。</t>
        </r>
      </text>
    </comment>
    <comment ref="C2" authorId="0">
      <text>
        <r>
          <rPr>
            <sz val="12"/>
            <rFont val="ＭＳ Ｐゴシック"/>
            <family val="3"/>
          </rPr>
          <t xml:space="preserve">数字だけ入力する、
</t>
        </r>
        <r>
          <rPr>
            <b/>
            <sz val="14"/>
            <color indexed="12"/>
            <rFont val="ＭＳ Ｐゴシック"/>
            <family val="3"/>
          </rPr>
          <t>年</t>
        </r>
        <r>
          <rPr>
            <sz val="12"/>
            <rFont val="ＭＳ Ｐゴシック"/>
            <family val="3"/>
          </rPr>
          <t>は自動で入ります。</t>
        </r>
      </text>
    </comment>
    <comment ref="D2" authorId="0">
      <text>
        <r>
          <rPr>
            <sz val="12"/>
            <rFont val="ＭＳ Ｐゴシック"/>
            <family val="3"/>
          </rPr>
          <t xml:space="preserve">数字だけ入力する、
</t>
        </r>
        <r>
          <rPr>
            <b/>
            <sz val="14"/>
            <color indexed="12"/>
            <rFont val="ＭＳ Ｐゴシック"/>
            <family val="3"/>
          </rPr>
          <t>月</t>
        </r>
        <r>
          <rPr>
            <sz val="12"/>
            <rFont val="ＭＳ Ｐゴシック"/>
            <family val="3"/>
          </rPr>
          <t>は自動で入ります。</t>
        </r>
      </text>
    </comment>
    <comment ref="G2" authorId="0">
      <text>
        <r>
          <rPr>
            <sz val="12"/>
            <rFont val="ＭＳ Ｐゴシック"/>
            <family val="3"/>
          </rPr>
          <t>ここに時給を入力します。</t>
        </r>
      </text>
    </comment>
    <comment ref="C24" authorId="0">
      <text>
        <r>
          <rPr>
            <sz val="12"/>
            <rFont val="ＭＳ Ｐゴシック"/>
            <family val="3"/>
          </rPr>
          <t xml:space="preserve">数字だけ入力する、
</t>
        </r>
        <r>
          <rPr>
            <b/>
            <sz val="14"/>
            <color indexed="12"/>
            <rFont val="ＭＳ Ｐゴシック"/>
            <family val="3"/>
          </rPr>
          <t>年</t>
        </r>
        <r>
          <rPr>
            <sz val="12"/>
            <rFont val="ＭＳ Ｐゴシック"/>
            <family val="3"/>
          </rPr>
          <t>は自動で入ります。</t>
        </r>
      </text>
    </comment>
    <comment ref="D24" authorId="0">
      <text>
        <r>
          <rPr>
            <sz val="12"/>
            <rFont val="ＭＳ Ｐゴシック"/>
            <family val="3"/>
          </rPr>
          <t xml:space="preserve">数字だけ入力する、
</t>
        </r>
        <r>
          <rPr>
            <b/>
            <sz val="14"/>
            <color indexed="12"/>
            <rFont val="ＭＳ Ｐゴシック"/>
            <family val="3"/>
          </rPr>
          <t>月</t>
        </r>
        <r>
          <rPr>
            <sz val="12"/>
            <rFont val="ＭＳ Ｐゴシック"/>
            <family val="3"/>
          </rPr>
          <t>は自動で入ります。</t>
        </r>
      </text>
    </comment>
    <comment ref="G24" authorId="0">
      <text>
        <r>
          <rPr>
            <sz val="12"/>
            <rFont val="ＭＳ Ｐゴシック"/>
            <family val="3"/>
          </rPr>
          <t>ここに時給を入力します。</t>
        </r>
      </text>
    </comment>
    <comment ref="B27" authorId="0">
      <text>
        <r>
          <rPr>
            <sz val="12"/>
            <rFont val="ＭＳ Ｐゴシック"/>
            <family val="3"/>
          </rPr>
          <t>ここに日付を入力すると以下は自動で入ります。
2008年5月1日の場合は
半角で</t>
        </r>
        <r>
          <rPr>
            <b/>
            <sz val="12"/>
            <color indexed="12"/>
            <rFont val="ＭＳ Ｐゴシック"/>
            <family val="3"/>
          </rPr>
          <t>08/5/1と入力する。</t>
        </r>
      </text>
    </comment>
  </commentList>
</comments>
</file>

<file path=xl/sharedStrings.xml><?xml version="1.0" encoding="utf-8"?>
<sst xmlns="http://schemas.openxmlformats.org/spreadsheetml/2006/main" count="60" uniqueCount="45">
  <si>
    <t>基本給</t>
  </si>
  <si>
    <t>家族手当</t>
  </si>
  <si>
    <t>社会保険</t>
  </si>
  <si>
    <t>残業手</t>
  </si>
  <si>
    <t>非課税額</t>
  </si>
  <si>
    <t>月分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</si>
  <si>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</si>
  <si>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</si>
  <si>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</si>
  <si>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</si>
  <si>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</si>
  <si>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</si>
  <si>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</si>
  <si>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</si>
  <si>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</si>
  <si>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</si>
  <si>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</si>
  <si>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</si>
  <si>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支給合計</t>
  </si>
  <si>
    <t>残業時</t>
  </si>
  <si>
    <t>休出時</t>
  </si>
  <si>
    <t>合計</t>
  </si>
  <si>
    <t>差引支給額</t>
  </si>
  <si>
    <t>所得税</t>
  </si>
  <si>
    <t>弁当代</t>
  </si>
  <si>
    <t>賞与</t>
  </si>
  <si>
    <t>年末調整</t>
  </si>
  <si>
    <t>◎◎手当</t>
  </si>
  <si>
    <t>技術手当</t>
  </si>
  <si>
    <t>責任者手当</t>
  </si>
  <si>
    <t>通勤手当</t>
  </si>
  <si>
    <t>休日手当</t>
  </si>
  <si>
    <t>使い方</t>
  </si>
  <si>
    <t>基本給は1月に入力すると3月まで同じ金額が入ります、4月に昇給する場合があるので4月に入力すると12月まで同じ金額が自動で入ります。</t>
  </si>
  <si>
    <t>Ｆ～Ｊ列（現在は非表示になっている）には各種手当金額を入力する。</t>
  </si>
  <si>
    <r>
      <t>Ｆ～Ｊ列の表示の仕方</t>
    </r>
    <r>
      <rPr>
        <sz val="12"/>
        <rFont val="ＭＳ Ｐゴシック"/>
        <family val="3"/>
      </rPr>
      <t>＝ＥとＫ列をドラッグして、その場所で</t>
    </r>
    <r>
      <rPr>
        <b/>
        <sz val="12"/>
        <color indexed="10"/>
        <rFont val="ＭＳ Ｐゴシック"/>
        <family val="3"/>
      </rPr>
      <t>右クリック⇒再表示をクリック</t>
    </r>
  </si>
  <si>
    <t>残業手当と休日手当は数式バーで確認して自分の時給に変更する、残業時間や休出時間を入力すると自動で入力されます。</t>
  </si>
  <si>
    <t>就業時間</t>
  </si>
  <si>
    <t>時給</t>
  </si>
  <si>
    <t>日給</t>
  </si>
  <si>
    <t>日付</t>
  </si>
  <si>
    <t>日付や時給金額にカーソルを合わせると入力の仕方が表示されます。</t>
  </si>
  <si>
    <t>日数</t>
  </si>
  <si>
    <t>※ページ設定はＡ４用紙たて印刷に設定されています。</t>
  </si>
  <si>
    <r>
      <t>入力は黄色のセルだけで、すべて</t>
    </r>
    <r>
      <rPr>
        <b/>
        <sz val="12"/>
        <color indexed="12"/>
        <rFont val="ＭＳ Ｐゴシック"/>
        <family val="3"/>
      </rPr>
      <t>半角</t>
    </r>
    <r>
      <rPr>
        <sz val="12"/>
        <rFont val="ＭＳ Ｐゴシック"/>
        <family val="3"/>
      </rPr>
      <t>で入力する。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</si>
</sst>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時&quot;&quot;間&quot;"/>
    <numFmt numFmtId="177" formatCode="0&quot;時&quot;&quot;間&quot;"/>
    <numFmt numFmtId="178" formatCode="&quot;\&quot;#,##0_);[Red]\(&quot;\&quot;#,##0\)"/>
    <numFmt numFmtId="179" formatCode="0_);[Red]\(0\)"/>
    <numFmt numFmtId="180" formatCode="0.0_);[Red]\(0.0\)"/>
    <numFmt numFmtId="181" formatCode="0.0&quot;時&quot;&quot;間&quot;"/>
    <numFmt numFmtId="182" formatCode="#,##0_);[Red]\(#,##0\)"/>
    <numFmt numFmtId="183" formatCode="0&quot;年&quot;"/>
    <numFmt numFmtId="184" formatCode="0&quot;月&quot;"/>
    <numFmt numFmtId="185" formatCode="m/d;@"/>
    <numFmt numFmtId="186" formatCode="0&quot;日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color indexed="12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4"/>
      <name val="ＭＳ Ｐゴシック"/>
      <family val="3"/>
    </font>
    <font>
      <b/>
      <sz val="14"/>
      <color indexed="12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lightGray">
        <fgColor indexed="27"/>
      </patternFill>
    </fill>
    <fill>
      <patternFill patternType="lightGray">
        <fgColor indexed="42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double">
        <color indexed="11"/>
      </left>
      <right style="slantDashDot">
        <color indexed="11"/>
      </right>
      <top style="double">
        <color indexed="11"/>
      </top>
      <bottom style="slantDashDot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 style="double">
        <color indexed="11"/>
      </top>
      <bottom style="slantDashDot">
        <color indexed="11"/>
      </bottom>
    </border>
    <border>
      <left>
        <color indexed="63"/>
      </left>
      <right style="thin">
        <color indexed="11"/>
      </right>
      <top style="double">
        <color indexed="11"/>
      </top>
      <bottom style="slantDashDot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11"/>
      </left>
      <right style="slantDashDot">
        <color indexed="11"/>
      </right>
      <top>
        <color indexed="63"/>
      </top>
      <bottom style="thin">
        <color indexed="11"/>
      </bottom>
    </border>
    <border>
      <left style="double">
        <color indexed="11"/>
      </left>
      <right style="slantDashDot">
        <color indexed="11"/>
      </right>
      <top style="thin">
        <color indexed="11"/>
      </top>
      <bottom style="thin">
        <color indexed="11"/>
      </bottom>
    </border>
    <border>
      <left style="double">
        <color indexed="11"/>
      </left>
      <right style="slantDashDot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 style="slantDashDot">
        <color indexed="11"/>
      </top>
      <bottom style="double">
        <color indexed="11"/>
      </bottom>
    </border>
    <border>
      <left style="thin">
        <color indexed="11"/>
      </left>
      <right style="double">
        <color indexed="11"/>
      </right>
      <top style="slantDashDot">
        <color indexed="11"/>
      </top>
      <bottom style="double">
        <color indexed="11"/>
      </bottom>
    </border>
    <border>
      <left>
        <color indexed="63"/>
      </left>
      <right style="thin">
        <color indexed="11"/>
      </right>
      <top style="slantDashDot">
        <color indexed="11"/>
      </top>
      <bottom style="double">
        <color indexed="11"/>
      </bottom>
    </border>
    <border>
      <left style="double">
        <color indexed="11"/>
      </left>
      <right style="slantDashDot">
        <color indexed="11"/>
      </right>
      <top style="slantDashDot">
        <color indexed="11"/>
      </top>
      <bottom style="double">
        <color indexed="11"/>
      </bottom>
    </border>
    <border>
      <left style="thin">
        <color indexed="11"/>
      </left>
      <right>
        <color indexed="63"/>
      </right>
      <top style="double">
        <color indexed="11"/>
      </top>
      <bottom style="slantDashDot">
        <color indexed="11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 style="slantDashDot">
        <color indexed="11"/>
      </top>
      <bottom style="double">
        <color indexed="11"/>
      </bottom>
    </border>
    <border>
      <left style="thin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thin">
        <color indexed="11"/>
      </left>
      <right style="double">
        <color indexed="11"/>
      </right>
      <top style="slantDashDot">
        <color indexed="11"/>
      </top>
      <bottom style="thin">
        <color indexed="11"/>
      </bottom>
    </border>
    <border>
      <left style="thin">
        <color indexed="11"/>
      </left>
      <right style="double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double">
        <color indexed="11"/>
      </right>
      <top style="thin">
        <color indexed="11"/>
      </top>
      <bottom style="slantDashDot">
        <color indexed="11"/>
      </bottom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double">
        <color indexed="53"/>
      </left>
      <right style="dashed">
        <color indexed="53"/>
      </right>
      <top style="double">
        <color indexed="53"/>
      </top>
      <bottom style="double">
        <color indexed="53"/>
      </bottom>
    </border>
    <border>
      <left style="double">
        <color indexed="11"/>
      </left>
      <right style="dashed">
        <color indexed="11"/>
      </right>
      <top style="double">
        <color indexed="11"/>
      </top>
      <bottom>
        <color indexed="63"/>
      </bottom>
    </border>
    <border>
      <left style="dashed">
        <color indexed="11"/>
      </left>
      <right style="dashed">
        <color indexed="11"/>
      </right>
      <top style="double">
        <color indexed="11"/>
      </top>
      <bottom>
        <color indexed="63"/>
      </bottom>
    </border>
    <border>
      <left style="dashed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ashed">
        <color indexed="11"/>
      </right>
      <top style="slantDashDot">
        <color indexed="11"/>
      </top>
      <bottom style="dashed">
        <color indexed="11"/>
      </bottom>
    </border>
    <border>
      <left style="dashed">
        <color indexed="11"/>
      </left>
      <right style="dashed">
        <color indexed="11"/>
      </right>
      <top style="slantDashDot">
        <color indexed="11"/>
      </top>
      <bottom style="dashed">
        <color indexed="11"/>
      </bottom>
    </border>
    <border>
      <left style="dashed">
        <color indexed="11"/>
      </left>
      <right style="double">
        <color indexed="11"/>
      </right>
      <top style="slantDashDot">
        <color indexed="11"/>
      </top>
      <bottom style="dashed">
        <color indexed="11"/>
      </bottom>
    </border>
    <border>
      <left style="double">
        <color indexed="11"/>
      </left>
      <right style="dashed">
        <color indexed="11"/>
      </right>
      <top style="dashed">
        <color indexed="11"/>
      </top>
      <bottom style="dashed">
        <color indexed="11"/>
      </bottom>
    </border>
    <border>
      <left style="dashed">
        <color indexed="11"/>
      </left>
      <right style="dashed">
        <color indexed="11"/>
      </right>
      <top style="dashed">
        <color indexed="11"/>
      </top>
      <bottom style="dashed">
        <color indexed="11"/>
      </bottom>
    </border>
    <border>
      <left style="dashed">
        <color indexed="11"/>
      </left>
      <right style="double">
        <color indexed="11"/>
      </right>
      <top style="dashed">
        <color indexed="11"/>
      </top>
      <bottom style="dashed">
        <color indexed="11"/>
      </bottom>
    </border>
    <border>
      <left style="double">
        <color indexed="11"/>
      </left>
      <right style="dashed">
        <color indexed="11"/>
      </right>
      <top style="dashed">
        <color indexed="11"/>
      </top>
      <bottom>
        <color indexed="63"/>
      </bottom>
    </border>
    <border>
      <left style="dashed">
        <color indexed="11"/>
      </left>
      <right style="dashed">
        <color indexed="11"/>
      </right>
      <top style="dashed">
        <color indexed="11"/>
      </top>
      <bottom>
        <color indexed="63"/>
      </bottom>
    </border>
    <border>
      <left style="dashed">
        <color indexed="11"/>
      </left>
      <right style="double">
        <color indexed="11"/>
      </right>
      <top style="dashed">
        <color indexed="11"/>
      </top>
      <bottom>
        <color indexed="63"/>
      </bottom>
    </border>
    <border>
      <left style="double">
        <color indexed="11"/>
      </left>
      <right style="dashed">
        <color indexed="11"/>
      </right>
      <top style="dashed">
        <color indexed="11"/>
      </top>
      <bottom style="double">
        <color indexed="11"/>
      </bottom>
    </border>
    <border>
      <left style="dashed">
        <color indexed="11"/>
      </left>
      <right style="dashed">
        <color indexed="11"/>
      </right>
      <top style="dashed">
        <color indexed="11"/>
      </top>
      <bottom style="double">
        <color indexed="11"/>
      </bottom>
    </border>
    <border>
      <left style="dashed">
        <color indexed="11"/>
      </left>
      <right style="double">
        <color indexed="11"/>
      </right>
      <top style="dashed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 style="double">
        <color indexed="11"/>
      </left>
      <right style="dashed">
        <color indexed="11"/>
      </right>
      <top style="slantDashDot">
        <color indexed="11"/>
      </top>
      <bottom style="dashDotDot">
        <color indexed="11"/>
      </bottom>
    </border>
    <border>
      <left style="dashed">
        <color indexed="11"/>
      </left>
      <right style="dashed">
        <color indexed="11"/>
      </right>
      <top style="slantDashDot">
        <color indexed="11"/>
      </top>
      <bottom style="dashDotDot">
        <color indexed="11"/>
      </bottom>
    </border>
    <border>
      <left style="dashed">
        <color indexed="11"/>
      </left>
      <right style="double">
        <color indexed="11"/>
      </right>
      <top style="slantDashDot">
        <color indexed="11"/>
      </top>
      <bottom style="dashDotDot">
        <color indexed="11"/>
      </bottom>
    </border>
    <border>
      <left style="double">
        <color indexed="11"/>
      </left>
      <right style="dashed">
        <color indexed="11"/>
      </right>
      <top>
        <color indexed="63"/>
      </top>
      <bottom style="double">
        <color indexed="11"/>
      </bottom>
    </border>
    <border>
      <left style="dashed">
        <color indexed="11"/>
      </left>
      <right style="dashed">
        <color indexed="11"/>
      </right>
      <top>
        <color indexed="63"/>
      </top>
      <bottom style="double">
        <color indexed="11"/>
      </bottom>
    </border>
    <border>
      <left style="dashed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ashed">
        <color indexed="11"/>
      </right>
      <top>
        <color indexed="63"/>
      </top>
      <bottom style="dashDotDot">
        <color indexed="11"/>
      </bottom>
    </border>
    <border>
      <left style="dashed">
        <color indexed="11"/>
      </left>
      <right style="dashed">
        <color indexed="11"/>
      </right>
      <top>
        <color indexed="63"/>
      </top>
      <bottom style="dashDotDot">
        <color indexed="11"/>
      </bottom>
    </border>
    <border>
      <left style="dashed">
        <color indexed="11"/>
      </left>
      <right style="double">
        <color indexed="11"/>
      </right>
      <top>
        <color indexed="63"/>
      </top>
      <bottom style="dashDotDot">
        <color indexed="11"/>
      </bottom>
    </border>
    <border>
      <left style="double">
        <color indexed="11"/>
      </left>
      <right style="dashed">
        <color indexed="11"/>
      </right>
      <top style="dashed">
        <color indexed="11"/>
      </top>
      <bottom style="slantDashDot">
        <color indexed="11"/>
      </bottom>
    </border>
    <border>
      <left style="dashed">
        <color indexed="11"/>
      </left>
      <right style="dashed">
        <color indexed="11"/>
      </right>
      <top style="dashed">
        <color indexed="11"/>
      </top>
      <bottom style="slantDashDot">
        <color indexed="11"/>
      </bottom>
    </border>
    <border>
      <left style="dashed">
        <color indexed="11"/>
      </left>
      <right style="double">
        <color indexed="11"/>
      </right>
      <top style="dashed">
        <color indexed="11"/>
      </top>
      <bottom style="slantDashDot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42" fontId="0" fillId="0" borderId="2" xfId="0" applyNumberFormat="1" applyBorder="1" applyAlignment="1">
      <alignment horizontal="distributed" vertical="center"/>
    </xf>
    <xf numFmtId="42" fontId="0" fillId="2" borderId="2" xfId="0" applyNumberFormat="1" applyFill="1" applyBorder="1" applyAlignment="1">
      <alignment horizontal="distributed" vertical="center"/>
    </xf>
    <xf numFmtId="177" fontId="0" fillId="0" borderId="2" xfId="0" applyNumberFormat="1" applyBorder="1" applyAlignment="1">
      <alignment horizontal="distributed" vertical="center"/>
    </xf>
    <xf numFmtId="42" fontId="0" fillId="0" borderId="2" xfId="0" applyNumberFormat="1" applyBorder="1" applyAlignment="1">
      <alignment vertical="center"/>
    </xf>
    <xf numFmtId="42" fontId="0" fillId="0" borderId="3" xfId="0" applyNumberFormat="1" applyBorder="1" applyAlignment="1">
      <alignment horizontal="distributed" vertical="center"/>
    </xf>
    <xf numFmtId="42" fontId="0" fillId="2" borderId="3" xfId="0" applyNumberFormat="1" applyFill="1" applyBorder="1" applyAlignment="1">
      <alignment horizontal="distributed" vertical="center"/>
    </xf>
    <xf numFmtId="177" fontId="0" fillId="0" borderId="3" xfId="0" applyNumberFormat="1" applyBorder="1" applyAlignment="1">
      <alignment horizontal="distributed" vertical="center"/>
    </xf>
    <xf numFmtId="42" fontId="0" fillId="0" borderId="3" xfId="0" applyNumberForma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42" fontId="0" fillId="0" borderId="6" xfId="0" applyNumberFormat="1" applyBorder="1" applyAlignment="1">
      <alignment horizontal="distributed" vertical="center"/>
    </xf>
    <xf numFmtId="42" fontId="0" fillId="0" borderId="7" xfId="0" applyNumberForma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2" fontId="0" fillId="2" borderId="11" xfId="0" applyNumberFormat="1" applyFill="1" applyBorder="1" applyAlignment="1">
      <alignment horizontal="distributed" vertical="center"/>
    </xf>
    <xf numFmtId="177" fontId="0" fillId="0" borderId="11" xfId="0" applyNumberFormat="1" applyBorder="1" applyAlignment="1">
      <alignment horizontal="distributed" vertical="center"/>
    </xf>
    <xf numFmtId="42" fontId="0" fillId="0" borderId="11" xfId="0" applyNumberFormat="1" applyBorder="1" applyAlignment="1">
      <alignment vertical="center"/>
    </xf>
    <xf numFmtId="42" fontId="0" fillId="0" borderId="12" xfId="0" applyNumberFormat="1" applyBorder="1" applyAlignment="1">
      <alignment horizontal="distributed" vertical="center"/>
    </xf>
    <xf numFmtId="177" fontId="0" fillId="0" borderId="12" xfId="0" applyNumberFormat="1" applyBorder="1" applyAlignment="1">
      <alignment horizontal="distributed" vertical="center"/>
    </xf>
    <xf numFmtId="42" fontId="0" fillId="0" borderId="13" xfId="0" applyNumberFormat="1" applyBorder="1" applyAlignment="1">
      <alignment horizontal="distributed" vertical="center"/>
    </xf>
    <xf numFmtId="42" fontId="0" fillId="0" borderId="14" xfId="0" applyNumberForma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42" fontId="0" fillId="0" borderId="17" xfId="0" applyNumberFormat="1" applyBorder="1" applyAlignment="1">
      <alignment vertical="center"/>
    </xf>
    <xf numFmtId="42" fontId="0" fillId="0" borderId="18" xfId="0" applyNumberFormat="1" applyBorder="1" applyAlignment="1">
      <alignment vertical="center"/>
    </xf>
    <xf numFmtId="42" fontId="0" fillId="0" borderId="19" xfId="0" applyNumberFormat="1" applyBorder="1" applyAlignment="1">
      <alignment vertical="center"/>
    </xf>
    <xf numFmtId="42" fontId="0" fillId="0" borderId="20" xfId="0" applyNumberForma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42" fontId="0" fillId="3" borderId="22" xfId="0" applyNumberFormat="1" applyFill="1" applyBorder="1" applyAlignment="1">
      <alignment horizontal="distributed" vertical="center"/>
    </xf>
    <xf numFmtId="42" fontId="0" fillId="3" borderId="23" xfId="0" applyNumberFormat="1" applyFill="1" applyBorder="1" applyAlignment="1">
      <alignment horizontal="distributed" vertical="center"/>
    </xf>
    <xf numFmtId="42" fontId="0" fillId="3" borderId="24" xfId="0" applyNumberFormat="1" applyFill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78" fontId="0" fillId="0" borderId="3" xfId="0" applyNumberFormat="1" applyBorder="1" applyAlignment="1">
      <alignment horizontal="distributed" vertical="center"/>
    </xf>
    <xf numFmtId="178" fontId="0" fillId="0" borderId="2" xfId="0" applyNumberFormat="1" applyBorder="1" applyAlignment="1">
      <alignment horizontal="distributed" vertical="center"/>
    </xf>
    <xf numFmtId="178" fontId="0" fillId="0" borderId="11" xfId="0" applyNumberFormat="1" applyBorder="1" applyAlignment="1">
      <alignment horizontal="distributed" vertical="center"/>
    </xf>
    <xf numFmtId="178" fontId="0" fillId="0" borderId="12" xfId="0" applyNumberFormat="1" applyBorder="1" applyAlignment="1">
      <alignment horizontal="distributed" vertical="center"/>
    </xf>
    <xf numFmtId="180" fontId="0" fillId="0" borderId="2" xfId="0" applyNumberFormat="1" applyBorder="1" applyAlignment="1">
      <alignment horizontal="distributed" vertical="center"/>
    </xf>
    <xf numFmtId="5" fontId="3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 vertical="center"/>
      <protection/>
    </xf>
    <xf numFmtId="5" fontId="7" fillId="4" borderId="25" xfId="0" applyNumberFormat="1" applyFont="1" applyFill="1" applyBorder="1" applyAlignment="1" applyProtection="1">
      <alignment horizontal="distributed" vertical="center"/>
      <protection locked="0"/>
    </xf>
    <xf numFmtId="184" fontId="7" fillId="0" borderId="0" xfId="0" applyNumberFormat="1" applyFont="1" applyFill="1" applyBorder="1" applyAlignment="1" applyProtection="1">
      <alignment horizontal="distributed" vertical="center"/>
      <protection locked="0"/>
    </xf>
    <xf numFmtId="184" fontId="7" fillId="4" borderId="26" xfId="0" applyNumberFormat="1" applyFont="1" applyFill="1" applyBorder="1" applyAlignment="1" applyProtection="1">
      <alignment horizontal="distributed" vertical="center"/>
      <protection locked="0"/>
    </xf>
    <xf numFmtId="183" fontId="7" fillId="4" borderId="27" xfId="0" applyNumberFormat="1" applyFont="1" applyFill="1" applyBorder="1" applyAlignment="1" applyProtection="1">
      <alignment horizontal="distributed" vertical="center"/>
      <protection locked="0"/>
    </xf>
    <xf numFmtId="0" fontId="7" fillId="3" borderId="25" xfId="0" applyFont="1" applyFill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85" fontId="7" fillId="4" borderId="31" xfId="0" applyNumberFormat="1" applyFont="1" applyFill="1" applyBorder="1" applyAlignment="1" applyProtection="1">
      <alignment horizontal="distributed" vertical="center"/>
      <protection locked="0"/>
    </xf>
    <xf numFmtId="181" fontId="7" fillId="4" borderId="32" xfId="0" applyNumberFormat="1" applyFont="1" applyFill="1" applyBorder="1" applyAlignment="1" applyProtection="1">
      <alignment horizontal="distributed" vertical="center"/>
      <protection locked="0"/>
    </xf>
    <xf numFmtId="5" fontId="7" fillId="0" borderId="33" xfId="0" applyNumberFormat="1" applyFont="1" applyBorder="1" applyAlignment="1">
      <alignment horizontal="distributed" vertical="center"/>
    </xf>
    <xf numFmtId="5" fontId="7" fillId="0" borderId="0" xfId="0" applyNumberFormat="1" applyFont="1" applyBorder="1" applyAlignment="1">
      <alignment horizontal="distributed" vertical="center"/>
    </xf>
    <xf numFmtId="185" fontId="7" fillId="0" borderId="34" xfId="0" applyNumberFormat="1" applyFont="1" applyBorder="1" applyAlignment="1">
      <alignment horizontal="distributed" vertical="center"/>
    </xf>
    <xf numFmtId="181" fontId="7" fillId="4" borderId="35" xfId="0" applyNumberFormat="1" applyFont="1" applyFill="1" applyBorder="1" applyAlignment="1" applyProtection="1">
      <alignment horizontal="distributed" vertical="center"/>
      <protection locked="0"/>
    </xf>
    <xf numFmtId="5" fontId="7" fillId="0" borderId="36" xfId="0" applyNumberFormat="1" applyFont="1" applyBorder="1" applyAlignment="1">
      <alignment horizontal="distributed" vertical="center"/>
    </xf>
    <xf numFmtId="185" fontId="7" fillId="0" borderId="37" xfId="0" applyNumberFormat="1" applyFont="1" applyBorder="1" applyAlignment="1">
      <alignment horizontal="distributed" vertical="center"/>
    </xf>
    <xf numFmtId="181" fontId="7" fillId="4" borderId="38" xfId="0" applyNumberFormat="1" applyFont="1" applyFill="1" applyBorder="1" applyAlignment="1" applyProtection="1">
      <alignment horizontal="distributed" vertical="center"/>
      <protection locked="0"/>
    </xf>
    <xf numFmtId="5" fontId="7" fillId="0" borderId="39" xfId="0" applyNumberFormat="1" applyFont="1" applyBorder="1" applyAlignment="1">
      <alignment horizontal="distributed" vertical="center"/>
    </xf>
    <xf numFmtId="185" fontId="7" fillId="0" borderId="40" xfId="0" applyNumberFormat="1" applyFont="1" applyBorder="1" applyAlignment="1">
      <alignment horizontal="distributed" vertical="center"/>
    </xf>
    <xf numFmtId="181" fontId="7" fillId="4" borderId="41" xfId="0" applyNumberFormat="1" applyFont="1" applyFill="1" applyBorder="1" applyAlignment="1" applyProtection="1">
      <alignment horizontal="distributed" vertical="center"/>
      <protection locked="0"/>
    </xf>
    <xf numFmtId="5" fontId="7" fillId="0" borderId="42" xfId="0" applyNumberFormat="1" applyFont="1" applyBorder="1" applyAlignment="1">
      <alignment horizontal="distributed" vertical="center"/>
    </xf>
    <xf numFmtId="0" fontId="7" fillId="0" borderId="43" xfId="0" applyFont="1" applyBorder="1" applyAlignment="1" applyProtection="1">
      <alignment horizontal="distributed" vertical="center"/>
      <protection/>
    </xf>
    <xf numFmtId="181" fontId="7" fillId="0" borderId="43" xfId="0" applyNumberFormat="1" applyFont="1" applyBorder="1" applyAlignment="1" applyProtection="1">
      <alignment horizontal="distributed" vertical="center"/>
      <protection locked="0"/>
    </xf>
    <xf numFmtId="5" fontId="7" fillId="0" borderId="43" xfId="0" applyNumberFormat="1" applyFont="1" applyBorder="1" applyAlignment="1" applyProtection="1">
      <alignment horizontal="distributed" vertical="center"/>
      <protection/>
    </xf>
    <xf numFmtId="5" fontId="7" fillId="0" borderId="0" xfId="0" applyNumberFormat="1" applyFont="1" applyBorder="1" applyAlignment="1" applyProtection="1">
      <alignment horizontal="distributed" vertical="center"/>
      <protection/>
    </xf>
    <xf numFmtId="0" fontId="7" fillId="0" borderId="44" xfId="0" applyFont="1" applyBorder="1" applyAlignment="1">
      <alignment horizontal="distributed" vertical="center"/>
    </xf>
    <xf numFmtId="181" fontId="7" fillId="0" borderId="45" xfId="0" applyNumberFormat="1" applyFont="1" applyBorder="1" applyAlignment="1">
      <alignment horizontal="distributed" vertical="center"/>
    </xf>
    <xf numFmtId="5" fontId="7" fillId="0" borderId="46" xfId="0" applyNumberFormat="1" applyFont="1" applyBorder="1" applyAlignment="1">
      <alignment horizontal="distributed" vertical="center"/>
    </xf>
    <xf numFmtId="0" fontId="7" fillId="0" borderId="0" xfId="0" applyFont="1" applyBorder="1" applyAlignment="1" applyProtection="1">
      <alignment horizontal="distributed" vertical="center"/>
      <protection/>
    </xf>
    <xf numFmtId="186" fontId="7" fillId="0" borderId="0" xfId="0" applyNumberFormat="1" applyFont="1" applyBorder="1" applyAlignment="1" applyProtection="1">
      <alignment horizontal="distributed" vertical="center"/>
      <protection/>
    </xf>
    <xf numFmtId="0" fontId="7" fillId="0" borderId="47" xfId="0" applyFont="1" applyBorder="1" applyAlignment="1">
      <alignment horizontal="distributed" vertical="center"/>
    </xf>
    <xf numFmtId="186" fontId="7" fillId="0" borderId="48" xfId="0" applyNumberFormat="1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181" fontId="7" fillId="0" borderId="51" xfId="0" applyNumberFormat="1" applyFont="1" applyBorder="1" applyAlignment="1">
      <alignment horizontal="distributed" vertical="center"/>
    </xf>
    <xf numFmtId="5" fontId="7" fillId="0" borderId="52" xfId="0" applyNumberFormat="1" applyFont="1" applyBorder="1" applyAlignment="1">
      <alignment horizontal="distributed" vertical="center"/>
    </xf>
    <xf numFmtId="185" fontId="7" fillId="0" borderId="53" xfId="0" applyNumberFormat="1" applyFont="1" applyBorder="1" applyAlignment="1">
      <alignment horizontal="distributed" vertical="center"/>
    </xf>
    <xf numFmtId="181" fontId="7" fillId="4" borderId="54" xfId="0" applyNumberFormat="1" applyFont="1" applyFill="1" applyBorder="1" applyAlignment="1" applyProtection="1">
      <alignment horizontal="distributed" vertical="center"/>
      <protection locked="0"/>
    </xf>
    <xf numFmtId="5" fontId="7" fillId="0" borderId="55" xfId="0" applyNumberFormat="1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0" fillId="0" borderId="0" xfId="0" applyAlignment="1" applyProtection="1">
      <alignment vertical="center"/>
      <protection locked="0"/>
    </xf>
    <xf numFmtId="185" fontId="7" fillId="0" borderId="31" xfId="0" applyNumberFormat="1" applyFont="1" applyBorder="1" applyAlignment="1" applyProtection="1">
      <alignment horizontal="distributed" vertical="center"/>
      <protection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S36"/>
  <sheetViews>
    <sheetView workbookViewId="0" topLeftCell="A1">
      <selection activeCell="D34" sqref="D34"/>
    </sheetView>
  </sheetViews>
  <sheetFormatPr defaultColWidth="9.00390625" defaultRowHeight="13.5"/>
  <cols>
    <col min="1" max="1" width="2.75390625" style="0" customWidth="1"/>
    <col min="2" max="2" width="5.75390625" style="0" customWidth="1"/>
    <col min="3" max="3" width="10.75390625" style="0" customWidth="1"/>
    <col min="4" max="4" width="9.75390625" style="0" customWidth="1"/>
    <col min="5" max="5" width="10.125" style="0" customWidth="1"/>
    <col min="6" max="7" width="9.75390625" style="0" hidden="1" customWidth="1"/>
    <col min="8" max="8" width="11.625" style="0" hidden="1" customWidth="1"/>
    <col min="9" max="10" width="9.75390625" style="0" hidden="1" customWidth="1"/>
    <col min="11" max="11" width="11.75390625" style="0" customWidth="1"/>
    <col min="12" max="12" width="8.75390625" style="0" customWidth="1"/>
    <col min="13" max="13" width="9.75390625" style="0" customWidth="1"/>
    <col min="14" max="15" width="8.75390625" style="0" customWidth="1"/>
    <col min="16" max="16" width="9.75390625" style="0" customWidth="1"/>
    <col min="18" max="18" width="11.75390625" style="0" customWidth="1"/>
    <col min="19" max="19" width="10.75390625" style="0" customWidth="1"/>
  </cols>
  <sheetData>
    <row r="1" spans="3:15" ht="14.25" thickBo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9" ht="19.5" customHeight="1" thickBot="1" thickTop="1">
      <c r="B2" s="2" t="s">
        <v>5</v>
      </c>
      <c r="C2" s="13" t="s">
        <v>0</v>
      </c>
      <c r="D2" s="11" t="s">
        <v>3</v>
      </c>
      <c r="E2" s="11" t="s">
        <v>31</v>
      </c>
      <c r="F2" s="11" t="s">
        <v>1</v>
      </c>
      <c r="G2" s="11" t="s">
        <v>30</v>
      </c>
      <c r="H2" s="11" t="s">
        <v>29</v>
      </c>
      <c r="I2" s="11" t="s">
        <v>28</v>
      </c>
      <c r="J2" s="11" t="s">
        <v>27</v>
      </c>
      <c r="K2" s="12" t="s">
        <v>18</v>
      </c>
      <c r="L2" s="12" t="s">
        <v>19</v>
      </c>
      <c r="M2" s="12" t="s">
        <v>20</v>
      </c>
      <c r="N2" s="36" t="s">
        <v>23</v>
      </c>
      <c r="O2" s="36" t="s">
        <v>24</v>
      </c>
      <c r="P2" s="12" t="s">
        <v>2</v>
      </c>
      <c r="Q2" s="27" t="s">
        <v>4</v>
      </c>
      <c r="R2" s="32" t="s">
        <v>22</v>
      </c>
      <c r="S2" s="1" t="s">
        <v>26</v>
      </c>
    </row>
    <row r="3" spans="2:18" ht="19.5" customHeight="1">
      <c r="B3" s="16" t="s">
        <v>6</v>
      </c>
      <c r="C3" s="14">
        <v>200000</v>
      </c>
      <c r="D3" s="7">
        <f>IF(C3="","",2175*L3)</f>
        <v>0</v>
      </c>
      <c r="E3" s="7">
        <f>IF(D3="","",1500*M3)</f>
        <v>0</v>
      </c>
      <c r="F3" s="7">
        <v>10000</v>
      </c>
      <c r="G3" s="7">
        <v>10000</v>
      </c>
      <c r="H3" s="7">
        <v>10000</v>
      </c>
      <c r="I3" s="7">
        <v>10000</v>
      </c>
      <c r="J3" s="7">
        <v>50000</v>
      </c>
      <c r="K3" s="8">
        <f aca="true" t="shared" si="0" ref="K3:K16">SUM(C3:J3)</f>
        <v>290000</v>
      </c>
      <c r="L3" s="9">
        <v>0</v>
      </c>
      <c r="M3" s="9">
        <v>0</v>
      </c>
      <c r="N3" s="37"/>
      <c r="O3" s="37"/>
      <c r="P3" s="10"/>
      <c r="Q3" s="28"/>
      <c r="R3" s="33">
        <f>K3-N3-O3-P3</f>
        <v>290000</v>
      </c>
    </row>
    <row r="4" spans="2:18" ht="19.5" customHeight="1">
      <c r="B4" s="17" t="s">
        <v>7</v>
      </c>
      <c r="C4" s="15">
        <f>C3</f>
        <v>200000</v>
      </c>
      <c r="D4" s="7">
        <f>IF(C4="","",2175*L4)</f>
        <v>26100</v>
      </c>
      <c r="E4" s="7">
        <f>IF(D4="","",1500*M4)</f>
        <v>0</v>
      </c>
      <c r="F4" s="3">
        <f>F3</f>
        <v>10000</v>
      </c>
      <c r="G4" s="3">
        <f>G3</f>
        <v>10000</v>
      </c>
      <c r="H4" s="3">
        <f>H3</f>
        <v>10000</v>
      </c>
      <c r="I4" s="3">
        <f>I3</f>
        <v>10000</v>
      </c>
      <c r="J4" s="3">
        <f>J3</f>
        <v>50000</v>
      </c>
      <c r="K4" s="4">
        <f t="shared" si="0"/>
        <v>316100</v>
      </c>
      <c r="L4" s="5">
        <v>12</v>
      </c>
      <c r="M4" s="5"/>
      <c r="N4" s="38"/>
      <c r="O4" s="38"/>
      <c r="P4" s="6"/>
      <c r="Q4" s="29"/>
      <c r="R4" s="34">
        <f aca="true" t="shared" si="1" ref="R4:R16">K4-N4-O4-P4</f>
        <v>316100</v>
      </c>
    </row>
    <row r="5" spans="2:18" ht="19.5" customHeight="1">
      <c r="B5" s="17" t="s">
        <v>8</v>
      </c>
      <c r="C5" s="15">
        <f aca="true" t="shared" si="2" ref="C5:C16">C4</f>
        <v>200000</v>
      </c>
      <c r="D5" s="7">
        <f>IF(C5="","",2175*L5)</f>
        <v>0</v>
      </c>
      <c r="E5" s="7">
        <f>IF(D5="","",1500*M5)</f>
        <v>0</v>
      </c>
      <c r="F5" s="3">
        <f aca="true" t="shared" si="3" ref="F5:F14">F4</f>
        <v>10000</v>
      </c>
      <c r="G5" s="3">
        <f aca="true" t="shared" si="4" ref="G5:G14">G4</f>
        <v>10000</v>
      </c>
      <c r="H5" s="3">
        <f aca="true" t="shared" si="5" ref="H5:H14">H4</f>
        <v>10000</v>
      </c>
      <c r="I5" s="3">
        <f aca="true" t="shared" si="6" ref="I5:I14">I4</f>
        <v>10000</v>
      </c>
      <c r="J5" s="3">
        <f aca="true" t="shared" si="7" ref="J5:J14">J4</f>
        <v>50000</v>
      </c>
      <c r="K5" s="4">
        <f t="shared" si="0"/>
        <v>290000</v>
      </c>
      <c r="L5" s="5"/>
      <c r="M5" s="5"/>
      <c r="N5" s="38"/>
      <c r="O5" s="38"/>
      <c r="P5" s="6"/>
      <c r="Q5" s="29"/>
      <c r="R5" s="34">
        <f t="shared" si="1"/>
        <v>290000</v>
      </c>
    </row>
    <row r="6" spans="2:18" ht="19.5" customHeight="1">
      <c r="B6" s="17" t="s">
        <v>9</v>
      </c>
      <c r="C6" s="15">
        <v>200000</v>
      </c>
      <c r="D6" s="7">
        <f>IF(C6="","",2175*L6)</f>
        <v>0</v>
      </c>
      <c r="E6" s="7">
        <f>IF(D6="","",1500*M6)</f>
        <v>0</v>
      </c>
      <c r="F6" s="3">
        <f t="shared" si="3"/>
        <v>10000</v>
      </c>
      <c r="G6" s="3">
        <f t="shared" si="4"/>
        <v>10000</v>
      </c>
      <c r="H6" s="3">
        <f t="shared" si="5"/>
        <v>10000</v>
      </c>
      <c r="I6" s="3">
        <f t="shared" si="6"/>
        <v>10000</v>
      </c>
      <c r="J6" s="3">
        <f t="shared" si="7"/>
        <v>50000</v>
      </c>
      <c r="K6" s="4">
        <f t="shared" si="0"/>
        <v>290000</v>
      </c>
      <c r="L6" s="5"/>
      <c r="M6" s="5"/>
      <c r="N6" s="38"/>
      <c r="O6" s="38"/>
      <c r="P6" s="6"/>
      <c r="Q6" s="29"/>
      <c r="R6" s="34">
        <f t="shared" si="1"/>
        <v>290000</v>
      </c>
    </row>
    <row r="7" spans="2:18" ht="19.5" customHeight="1">
      <c r="B7" s="17" t="s">
        <v>10</v>
      </c>
      <c r="C7" s="15">
        <f t="shared" si="2"/>
        <v>200000</v>
      </c>
      <c r="D7" s="7">
        <f>IF(C7="","",2175*L7)</f>
        <v>0</v>
      </c>
      <c r="E7" s="7">
        <f>IF(D7="","",1500*M7)</f>
        <v>0</v>
      </c>
      <c r="F7" s="3">
        <f t="shared" si="3"/>
        <v>10000</v>
      </c>
      <c r="G7" s="3">
        <f t="shared" si="4"/>
        <v>10000</v>
      </c>
      <c r="H7" s="3">
        <f t="shared" si="5"/>
        <v>10000</v>
      </c>
      <c r="I7" s="3">
        <f t="shared" si="6"/>
        <v>10000</v>
      </c>
      <c r="J7" s="3">
        <f t="shared" si="7"/>
        <v>50000</v>
      </c>
      <c r="K7" s="4">
        <f t="shared" si="0"/>
        <v>290000</v>
      </c>
      <c r="L7" s="5"/>
      <c r="M7" s="5"/>
      <c r="N7" s="38"/>
      <c r="O7" s="38"/>
      <c r="P7" s="6"/>
      <c r="Q7" s="29"/>
      <c r="R7" s="34">
        <f t="shared" si="1"/>
        <v>290000</v>
      </c>
    </row>
    <row r="8" spans="2:18" ht="19.5" customHeight="1">
      <c r="B8" s="17" t="s">
        <v>25</v>
      </c>
      <c r="C8" s="15">
        <f>C7</f>
        <v>200000</v>
      </c>
      <c r="D8" s="3">
        <v>20000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4">
        <f>C8*L8+D8</f>
        <v>320000</v>
      </c>
      <c r="L8" s="41">
        <v>1.5</v>
      </c>
      <c r="M8" s="41"/>
      <c r="N8" s="38"/>
      <c r="O8" s="38"/>
      <c r="P8" s="6"/>
      <c r="Q8" s="29"/>
      <c r="R8" s="34">
        <f>K8-N8-O8-P8</f>
        <v>320000</v>
      </c>
    </row>
    <row r="9" spans="2:18" ht="19.5" customHeight="1">
      <c r="B9" s="17" t="s">
        <v>11</v>
      </c>
      <c r="C9" s="15">
        <f>C7</f>
        <v>200000</v>
      </c>
      <c r="D9" s="3">
        <f>IF(C9="","",2175*L9)</f>
        <v>0</v>
      </c>
      <c r="E9" s="3">
        <f>IF(D9="","",1500*M9)</f>
        <v>0</v>
      </c>
      <c r="F9" s="3">
        <f>F7</f>
        <v>10000</v>
      </c>
      <c r="G9" s="3">
        <f>G7</f>
        <v>10000</v>
      </c>
      <c r="H9" s="3">
        <f>H7</f>
        <v>10000</v>
      </c>
      <c r="I9" s="3">
        <f>I7</f>
        <v>10000</v>
      </c>
      <c r="J9" s="3">
        <f>J7</f>
        <v>50000</v>
      </c>
      <c r="K9" s="4">
        <f t="shared" si="0"/>
        <v>290000</v>
      </c>
      <c r="L9" s="5"/>
      <c r="M9" s="5"/>
      <c r="N9" s="38"/>
      <c r="O9" s="38"/>
      <c r="P9" s="6"/>
      <c r="Q9" s="29"/>
      <c r="R9" s="34">
        <f t="shared" si="1"/>
        <v>290000</v>
      </c>
    </row>
    <row r="10" spans="2:18" ht="19.5" customHeight="1">
      <c r="B10" s="17" t="s">
        <v>12</v>
      </c>
      <c r="C10" s="15">
        <f t="shared" si="2"/>
        <v>200000</v>
      </c>
      <c r="D10" s="3">
        <f aca="true" t="shared" si="8" ref="D10:D15">IF(C10="","",2175*L10)</f>
        <v>0</v>
      </c>
      <c r="E10" s="3">
        <f aca="true" t="shared" si="9" ref="E10:E16">IF(D10="","",1500*M10)</f>
        <v>0</v>
      </c>
      <c r="F10" s="3">
        <f t="shared" si="3"/>
        <v>10000</v>
      </c>
      <c r="G10" s="3">
        <f t="shared" si="4"/>
        <v>10000</v>
      </c>
      <c r="H10" s="3">
        <f t="shared" si="5"/>
        <v>10000</v>
      </c>
      <c r="I10" s="3">
        <f t="shared" si="6"/>
        <v>10000</v>
      </c>
      <c r="J10" s="3">
        <f t="shared" si="7"/>
        <v>50000</v>
      </c>
      <c r="K10" s="4">
        <f t="shared" si="0"/>
        <v>290000</v>
      </c>
      <c r="L10" s="5"/>
      <c r="M10" s="5"/>
      <c r="N10" s="38"/>
      <c r="O10" s="38"/>
      <c r="P10" s="6"/>
      <c r="Q10" s="29"/>
      <c r="R10" s="34">
        <f t="shared" si="1"/>
        <v>290000</v>
      </c>
    </row>
    <row r="11" spans="2:18" ht="19.5" customHeight="1">
      <c r="B11" s="17" t="s">
        <v>13</v>
      </c>
      <c r="C11" s="15">
        <f t="shared" si="2"/>
        <v>200000</v>
      </c>
      <c r="D11" s="3">
        <f t="shared" si="8"/>
        <v>0</v>
      </c>
      <c r="E11" s="3">
        <f t="shared" si="9"/>
        <v>0</v>
      </c>
      <c r="F11" s="3">
        <f t="shared" si="3"/>
        <v>10000</v>
      </c>
      <c r="G11" s="3">
        <f t="shared" si="4"/>
        <v>10000</v>
      </c>
      <c r="H11" s="3">
        <f t="shared" si="5"/>
        <v>10000</v>
      </c>
      <c r="I11" s="3">
        <f t="shared" si="6"/>
        <v>10000</v>
      </c>
      <c r="J11" s="3">
        <f t="shared" si="7"/>
        <v>50000</v>
      </c>
      <c r="K11" s="4">
        <f t="shared" si="0"/>
        <v>290000</v>
      </c>
      <c r="L11" s="5"/>
      <c r="M11" s="5"/>
      <c r="N11" s="38"/>
      <c r="O11" s="38"/>
      <c r="P11" s="6"/>
      <c r="Q11" s="29"/>
      <c r="R11" s="34">
        <f t="shared" si="1"/>
        <v>290000</v>
      </c>
    </row>
    <row r="12" spans="2:18" ht="19.5" customHeight="1">
      <c r="B12" s="17" t="s">
        <v>14</v>
      </c>
      <c r="C12" s="15">
        <f t="shared" si="2"/>
        <v>200000</v>
      </c>
      <c r="D12" s="3">
        <f t="shared" si="8"/>
        <v>0</v>
      </c>
      <c r="E12" s="3">
        <f t="shared" si="9"/>
        <v>0</v>
      </c>
      <c r="F12" s="3">
        <f t="shared" si="3"/>
        <v>10000</v>
      </c>
      <c r="G12" s="3">
        <f t="shared" si="4"/>
        <v>10000</v>
      </c>
      <c r="H12" s="3">
        <f t="shared" si="5"/>
        <v>10000</v>
      </c>
      <c r="I12" s="3">
        <f t="shared" si="6"/>
        <v>10000</v>
      </c>
      <c r="J12" s="3">
        <f t="shared" si="7"/>
        <v>50000</v>
      </c>
      <c r="K12" s="4">
        <f t="shared" si="0"/>
        <v>290000</v>
      </c>
      <c r="L12" s="5"/>
      <c r="M12" s="5"/>
      <c r="N12" s="38"/>
      <c r="O12" s="38"/>
      <c r="P12" s="6"/>
      <c r="Q12" s="29"/>
      <c r="R12" s="34">
        <f t="shared" si="1"/>
        <v>290000</v>
      </c>
    </row>
    <row r="13" spans="2:18" ht="19.5" customHeight="1">
      <c r="B13" s="17" t="s">
        <v>15</v>
      </c>
      <c r="C13" s="15">
        <f t="shared" si="2"/>
        <v>200000</v>
      </c>
      <c r="D13" s="3">
        <f t="shared" si="8"/>
        <v>0</v>
      </c>
      <c r="E13" s="3">
        <f t="shared" si="9"/>
        <v>0</v>
      </c>
      <c r="F13" s="3">
        <f t="shared" si="3"/>
        <v>10000</v>
      </c>
      <c r="G13" s="3">
        <f t="shared" si="4"/>
        <v>10000</v>
      </c>
      <c r="H13" s="3">
        <f t="shared" si="5"/>
        <v>10000</v>
      </c>
      <c r="I13" s="3">
        <f t="shared" si="6"/>
        <v>10000</v>
      </c>
      <c r="J13" s="3">
        <f t="shared" si="7"/>
        <v>50000</v>
      </c>
      <c r="K13" s="4">
        <f t="shared" si="0"/>
        <v>290000</v>
      </c>
      <c r="L13" s="5"/>
      <c r="M13" s="5"/>
      <c r="N13" s="38"/>
      <c r="O13" s="38"/>
      <c r="P13" s="6"/>
      <c r="Q13" s="29"/>
      <c r="R13" s="34">
        <f t="shared" si="1"/>
        <v>290000</v>
      </c>
    </row>
    <row r="14" spans="2:18" ht="19.5" customHeight="1">
      <c r="B14" s="17" t="s">
        <v>16</v>
      </c>
      <c r="C14" s="15">
        <f t="shared" si="2"/>
        <v>200000</v>
      </c>
      <c r="D14" s="3">
        <f t="shared" si="8"/>
        <v>0</v>
      </c>
      <c r="E14" s="3">
        <f t="shared" si="9"/>
        <v>0</v>
      </c>
      <c r="F14" s="3">
        <f t="shared" si="3"/>
        <v>10000</v>
      </c>
      <c r="G14" s="3">
        <f t="shared" si="4"/>
        <v>10000</v>
      </c>
      <c r="H14" s="3">
        <f t="shared" si="5"/>
        <v>10000</v>
      </c>
      <c r="I14" s="3">
        <f t="shared" si="6"/>
        <v>10000</v>
      </c>
      <c r="J14" s="3">
        <f t="shared" si="7"/>
        <v>50000</v>
      </c>
      <c r="K14" s="4">
        <f t="shared" si="0"/>
        <v>290000</v>
      </c>
      <c r="L14" s="5"/>
      <c r="M14" s="5"/>
      <c r="N14" s="38"/>
      <c r="O14" s="38"/>
      <c r="P14" s="6"/>
      <c r="Q14" s="29"/>
      <c r="R14" s="34">
        <f t="shared" si="1"/>
        <v>290000</v>
      </c>
    </row>
    <row r="15" spans="2:18" ht="19.5" customHeight="1" thickBot="1">
      <c r="B15" s="18" t="s">
        <v>17</v>
      </c>
      <c r="C15" s="15">
        <f t="shared" si="2"/>
        <v>200000</v>
      </c>
      <c r="D15" s="3">
        <f t="shared" si="8"/>
        <v>0</v>
      </c>
      <c r="E15" s="3">
        <f t="shared" si="9"/>
        <v>0</v>
      </c>
      <c r="F15" s="3">
        <f>F14</f>
        <v>10000</v>
      </c>
      <c r="G15" s="3">
        <f>G14</f>
        <v>10000</v>
      </c>
      <c r="H15" s="3">
        <f>H14</f>
        <v>10000</v>
      </c>
      <c r="I15" s="3">
        <f>I14</f>
        <v>10000</v>
      </c>
      <c r="J15" s="3">
        <f>J14</f>
        <v>50000</v>
      </c>
      <c r="K15" s="19">
        <f t="shared" si="0"/>
        <v>290000</v>
      </c>
      <c r="L15" s="20"/>
      <c r="M15" s="20"/>
      <c r="N15" s="39"/>
      <c r="O15" s="39"/>
      <c r="P15" s="21"/>
      <c r="Q15" s="30"/>
      <c r="R15" s="35">
        <f t="shared" si="1"/>
        <v>290000</v>
      </c>
    </row>
    <row r="16" spans="2:18" ht="19.5" customHeight="1" thickBot="1">
      <c r="B16" s="17" t="s">
        <v>25</v>
      </c>
      <c r="C16" s="15">
        <f t="shared" si="2"/>
        <v>200000</v>
      </c>
      <c r="D16" s="3"/>
      <c r="E16" s="3">
        <f t="shared" si="9"/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4">
        <f t="shared" si="0"/>
        <v>200000</v>
      </c>
      <c r="L16" s="41">
        <v>1.5</v>
      </c>
      <c r="M16" s="41"/>
      <c r="N16" s="38"/>
      <c r="O16" s="38"/>
      <c r="P16" s="6"/>
      <c r="Q16" s="29"/>
      <c r="R16" s="34">
        <f t="shared" si="1"/>
        <v>200000</v>
      </c>
    </row>
    <row r="17" spans="2:19" ht="20.25" customHeight="1" thickBot="1">
      <c r="B17" s="26" t="s">
        <v>21</v>
      </c>
      <c r="C17" s="25">
        <f>SUM(C3:C16)</f>
        <v>2800000</v>
      </c>
      <c r="D17" s="22">
        <f>SUM(D3:D15)</f>
        <v>46100</v>
      </c>
      <c r="E17" s="22">
        <f aca="true" t="shared" si="10" ref="E17:P17">SUM(E3:E15)</f>
        <v>0</v>
      </c>
      <c r="F17" s="22">
        <f t="shared" si="10"/>
        <v>120000</v>
      </c>
      <c r="G17" s="22">
        <f t="shared" si="10"/>
        <v>120000</v>
      </c>
      <c r="H17" s="22">
        <f t="shared" si="10"/>
        <v>120000</v>
      </c>
      <c r="I17" s="22">
        <f t="shared" si="10"/>
        <v>120000</v>
      </c>
      <c r="J17" s="22">
        <f t="shared" si="10"/>
        <v>600000</v>
      </c>
      <c r="K17" s="22">
        <f>SUM(K3:K16)</f>
        <v>4026100</v>
      </c>
      <c r="L17" s="23">
        <f>SUM(L3:L15)-L8</f>
        <v>12</v>
      </c>
      <c r="M17" s="23">
        <f>SUM(M3:M15)-M8</f>
        <v>0</v>
      </c>
      <c r="N17" s="40">
        <f>SUM(N3:N15)</f>
        <v>0</v>
      </c>
      <c r="O17" s="40">
        <f>SUM(O3:O15)</f>
        <v>0</v>
      </c>
      <c r="P17" s="22">
        <f t="shared" si="10"/>
        <v>0</v>
      </c>
      <c r="Q17" s="31">
        <f>SUM(Q3:Q16)</f>
        <v>0</v>
      </c>
      <c r="R17" s="24">
        <f>SUM(R3:R16)</f>
        <v>4026100</v>
      </c>
      <c r="S17" s="42"/>
    </row>
    <row r="18" spans="3:15" ht="14.25" thickTop="1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23.25" customHeight="1">
      <c r="B19" s="90" t="s">
        <v>32</v>
      </c>
      <c r="C19" s="9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8" ht="22.5" customHeight="1">
      <c r="B20" s="93" t="s">
        <v>33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</row>
    <row r="21" spans="2:18" ht="22.5" customHeight="1">
      <c r="B21" s="93" t="s">
        <v>36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</row>
    <row r="22" spans="2:18" ht="22.5" customHeight="1">
      <c r="B22" s="93" t="s">
        <v>34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</row>
    <row r="23" spans="2:18" ht="23.25" customHeight="1">
      <c r="B23" s="91" t="s">
        <v>35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3:15" ht="13.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3:15" ht="13.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 ht="13.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ht="13.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3:15" ht="13.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3:15" ht="13.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3:15" ht="13.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3:15" ht="13.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3:15" ht="13.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3:15" ht="13.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3:15" ht="13.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3:15" ht="13.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3:15" ht="13.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mergeCells count="5">
    <mergeCell ref="B19:C19"/>
    <mergeCell ref="B23:R23"/>
    <mergeCell ref="B20:R20"/>
    <mergeCell ref="B21:R21"/>
    <mergeCell ref="B22:R22"/>
  </mergeCells>
  <printOptions/>
  <pageMargins left="0.75" right="0.75" top="1" bottom="1" header="0.512" footer="0.51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2:O49"/>
  <sheetViews>
    <sheetView tabSelected="1" workbookViewId="0" topLeftCell="A1">
      <selection activeCell="J27" sqref="J27"/>
    </sheetView>
  </sheetViews>
  <sheetFormatPr defaultColWidth="9.00390625" defaultRowHeight="13.5"/>
  <cols>
    <col min="2" max="2" width="8.625" style="0" customWidth="1"/>
    <col min="3" max="3" width="13.625" style="0" customWidth="1"/>
    <col min="4" max="4" width="10.625" style="0" customWidth="1"/>
    <col min="5" max="5" width="2.125" style="0" customWidth="1"/>
    <col min="6" max="7" width="8.625" style="0" customWidth="1"/>
    <col min="8" max="8" width="2.125" style="0" customWidth="1"/>
    <col min="9" max="9" width="8.625" style="0" customWidth="1"/>
    <col min="10" max="10" width="13.625" style="0" customWidth="1"/>
    <col min="11" max="11" width="10.625" style="0" customWidth="1"/>
  </cols>
  <sheetData>
    <row r="1" ht="14.25" thickBot="1"/>
    <row r="2" spans="3:15" ht="22.5" customHeight="1" thickBot="1" thickTop="1">
      <c r="C2" s="49">
        <v>2008</v>
      </c>
      <c r="D2" s="48">
        <v>8</v>
      </c>
      <c r="E2" s="47"/>
      <c r="F2" s="50" t="s">
        <v>38</v>
      </c>
      <c r="G2" s="46">
        <v>750</v>
      </c>
      <c r="J2" s="1"/>
      <c r="K2" s="1"/>
      <c r="L2" s="1"/>
      <c r="M2" s="1"/>
      <c r="N2" s="1"/>
      <c r="O2" s="1"/>
    </row>
    <row r="3" spans="2:15" ht="3" customHeight="1" thickBot="1" thickTop="1">
      <c r="B3" s="1"/>
      <c r="C3" s="44"/>
      <c r="D3" s="44"/>
      <c r="E3" s="44"/>
      <c r="F3" s="44"/>
      <c r="G3" s="44"/>
      <c r="H3" s="1"/>
      <c r="I3" s="44"/>
      <c r="J3" s="1"/>
      <c r="K3" s="1"/>
      <c r="L3" s="1"/>
      <c r="M3" s="1"/>
      <c r="N3" s="1"/>
      <c r="O3" s="1"/>
    </row>
    <row r="4" spans="2:15" ht="20.25" customHeight="1" thickBot="1" thickTop="1">
      <c r="B4" s="51" t="s">
        <v>40</v>
      </c>
      <c r="C4" s="52" t="s">
        <v>37</v>
      </c>
      <c r="D4" s="53" t="s">
        <v>39</v>
      </c>
      <c r="E4" s="54"/>
      <c r="F4" s="54"/>
      <c r="G4" s="54"/>
      <c r="H4" s="55"/>
      <c r="I4" s="51" t="s">
        <v>40</v>
      </c>
      <c r="J4" s="52" t="s">
        <v>37</v>
      </c>
      <c r="K4" s="53" t="s">
        <v>39</v>
      </c>
      <c r="L4" s="1"/>
      <c r="M4" s="1"/>
      <c r="N4" s="1"/>
      <c r="O4" s="1"/>
    </row>
    <row r="5" spans="2:15" ht="19.5" customHeight="1">
      <c r="B5" s="56">
        <v>39661</v>
      </c>
      <c r="C5" s="57">
        <v>1</v>
      </c>
      <c r="D5" s="58">
        <f aca="true" t="shared" si="0" ref="D5:D20">IF(C5="","",$G$2*C5)</f>
        <v>750</v>
      </c>
      <c r="E5" s="59"/>
      <c r="F5" s="59"/>
      <c r="G5" s="59"/>
      <c r="H5" s="55"/>
      <c r="I5" s="89">
        <f>B20+1</f>
        <v>39677</v>
      </c>
      <c r="J5" s="57">
        <v>3</v>
      </c>
      <c r="K5" s="58">
        <f aca="true" t="shared" si="1" ref="K5:K20">IF(J5="","",$G$2*J5)</f>
        <v>2250</v>
      </c>
      <c r="L5" s="1"/>
      <c r="M5" s="1"/>
      <c r="N5" s="1"/>
      <c r="O5" s="1"/>
    </row>
    <row r="6" spans="2:15" ht="19.5" customHeight="1">
      <c r="B6" s="60">
        <f>B5+1</f>
        <v>39662</v>
      </c>
      <c r="C6" s="61">
        <v>2</v>
      </c>
      <c r="D6" s="62">
        <f t="shared" si="0"/>
        <v>1500</v>
      </c>
      <c r="E6" s="59"/>
      <c r="F6" s="59"/>
      <c r="G6" s="59"/>
      <c r="H6" s="55"/>
      <c r="I6" s="60">
        <f>I5+1</f>
        <v>39678</v>
      </c>
      <c r="J6" s="61">
        <v>1</v>
      </c>
      <c r="K6" s="62">
        <f t="shared" si="1"/>
        <v>750</v>
      </c>
      <c r="L6" s="1"/>
      <c r="M6" s="1"/>
      <c r="N6" s="1"/>
      <c r="O6" s="1"/>
    </row>
    <row r="7" spans="2:15" ht="19.5" customHeight="1">
      <c r="B7" s="60">
        <f>B6+1</f>
        <v>39663</v>
      </c>
      <c r="C7" s="61"/>
      <c r="D7" s="62">
        <f t="shared" si="0"/>
      </c>
      <c r="E7" s="59"/>
      <c r="F7" s="59"/>
      <c r="G7" s="59"/>
      <c r="H7" s="55"/>
      <c r="I7" s="60">
        <f>I6+1</f>
        <v>39679</v>
      </c>
      <c r="J7" s="61"/>
      <c r="K7" s="62">
        <f t="shared" si="1"/>
      </c>
      <c r="L7" s="1"/>
      <c r="M7" s="1"/>
      <c r="N7" s="1"/>
      <c r="O7" s="1"/>
    </row>
    <row r="8" spans="2:15" ht="19.5" customHeight="1">
      <c r="B8" s="60">
        <f aca="true" t="shared" si="2" ref="B8:B20">B7+1</f>
        <v>39664</v>
      </c>
      <c r="C8" s="61"/>
      <c r="D8" s="62">
        <f t="shared" si="0"/>
      </c>
      <c r="E8" s="59"/>
      <c r="F8" s="59"/>
      <c r="G8" s="59"/>
      <c r="H8" s="55"/>
      <c r="I8" s="60">
        <f aca="true" t="shared" si="3" ref="I8:I20">I7+1</f>
        <v>39680</v>
      </c>
      <c r="J8" s="61"/>
      <c r="K8" s="62">
        <f t="shared" si="1"/>
      </c>
      <c r="L8" s="1"/>
      <c r="M8" s="1"/>
      <c r="N8" s="1"/>
      <c r="O8" s="1"/>
    </row>
    <row r="9" spans="2:15" ht="19.5" customHeight="1">
      <c r="B9" s="60">
        <f t="shared" si="2"/>
        <v>39665</v>
      </c>
      <c r="C9" s="61"/>
      <c r="D9" s="62">
        <f t="shared" si="0"/>
      </c>
      <c r="E9" s="59"/>
      <c r="F9" s="59"/>
      <c r="G9" s="59"/>
      <c r="H9" s="55"/>
      <c r="I9" s="60">
        <f t="shared" si="3"/>
        <v>39681</v>
      </c>
      <c r="J9" s="61"/>
      <c r="K9" s="62">
        <f t="shared" si="1"/>
      </c>
      <c r="L9" s="1"/>
      <c r="M9" s="1"/>
      <c r="N9" s="1"/>
      <c r="O9" s="1"/>
    </row>
    <row r="10" spans="2:15" ht="19.5" customHeight="1">
      <c r="B10" s="60">
        <f t="shared" si="2"/>
        <v>39666</v>
      </c>
      <c r="C10" s="61"/>
      <c r="D10" s="62">
        <f t="shared" si="0"/>
      </c>
      <c r="E10" s="59"/>
      <c r="F10" s="59"/>
      <c r="G10" s="59"/>
      <c r="H10" s="55"/>
      <c r="I10" s="60">
        <f t="shared" si="3"/>
        <v>39682</v>
      </c>
      <c r="J10" s="61"/>
      <c r="K10" s="62">
        <f t="shared" si="1"/>
      </c>
      <c r="L10" s="1"/>
      <c r="M10" s="1"/>
      <c r="N10" s="1"/>
      <c r="O10" s="1"/>
    </row>
    <row r="11" spans="2:15" ht="19.5" customHeight="1">
      <c r="B11" s="60">
        <f t="shared" si="2"/>
        <v>39667</v>
      </c>
      <c r="C11" s="61"/>
      <c r="D11" s="62">
        <f t="shared" si="0"/>
      </c>
      <c r="E11" s="59"/>
      <c r="F11" s="59"/>
      <c r="G11" s="59"/>
      <c r="H11" s="55"/>
      <c r="I11" s="60">
        <f t="shared" si="3"/>
        <v>39683</v>
      </c>
      <c r="J11" s="61"/>
      <c r="K11" s="62">
        <f t="shared" si="1"/>
      </c>
      <c r="L11" s="1"/>
      <c r="M11" s="1"/>
      <c r="N11" s="1"/>
      <c r="O11" s="1"/>
    </row>
    <row r="12" spans="2:15" ht="19.5" customHeight="1">
      <c r="B12" s="60">
        <f t="shared" si="2"/>
        <v>39668</v>
      </c>
      <c r="C12" s="61"/>
      <c r="D12" s="62">
        <f t="shared" si="0"/>
      </c>
      <c r="E12" s="59"/>
      <c r="F12" s="59"/>
      <c r="G12" s="59"/>
      <c r="H12" s="55"/>
      <c r="I12" s="60">
        <f t="shared" si="3"/>
        <v>39684</v>
      </c>
      <c r="J12" s="61"/>
      <c r="K12" s="62">
        <f t="shared" si="1"/>
      </c>
      <c r="L12" s="1"/>
      <c r="M12" s="1"/>
      <c r="N12" s="1"/>
      <c r="O12" s="1"/>
    </row>
    <row r="13" spans="2:15" ht="19.5" customHeight="1">
      <c r="B13" s="60">
        <f t="shared" si="2"/>
        <v>39669</v>
      </c>
      <c r="C13" s="61"/>
      <c r="D13" s="62">
        <f t="shared" si="0"/>
      </c>
      <c r="E13" s="59"/>
      <c r="F13" s="59"/>
      <c r="G13" s="59"/>
      <c r="H13" s="55"/>
      <c r="I13" s="60">
        <f t="shared" si="3"/>
        <v>39685</v>
      </c>
      <c r="J13" s="61"/>
      <c r="K13" s="62">
        <f t="shared" si="1"/>
      </c>
      <c r="L13" s="1"/>
      <c r="M13" s="1"/>
      <c r="N13" s="1"/>
      <c r="O13" s="1"/>
    </row>
    <row r="14" spans="2:15" ht="19.5" customHeight="1">
      <c r="B14" s="60">
        <f t="shared" si="2"/>
        <v>39670</v>
      </c>
      <c r="C14" s="61"/>
      <c r="D14" s="62">
        <f t="shared" si="0"/>
      </c>
      <c r="E14" s="59"/>
      <c r="F14" s="59"/>
      <c r="G14" s="59"/>
      <c r="H14" s="55"/>
      <c r="I14" s="60">
        <f t="shared" si="3"/>
        <v>39686</v>
      </c>
      <c r="J14" s="61"/>
      <c r="K14" s="62">
        <f t="shared" si="1"/>
      </c>
      <c r="L14" s="1"/>
      <c r="M14" s="1"/>
      <c r="N14" s="1"/>
      <c r="O14" s="1"/>
    </row>
    <row r="15" spans="2:15" ht="19.5" customHeight="1">
      <c r="B15" s="60">
        <f t="shared" si="2"/>
        <v>39671</v>
      </c>
      <c r="C15" s="61"/>
      <c r="D15" s="62">
        <f t="shared" si="0"/>
      </c>
      <c r="E15" s="59"/>
      <c r="F15" s="59"/>
      <c r="G15" s="59"/>
      <c r="H15" s="55"/>
      <c r="I15" s="60">
        <f t="shared" si="3"/>
        <v>39687</v>
      </c>
      <c r="J15" s="61"/>
      <c r="K15" s="62">
        <f t="shared" si="1"/>
      </c>
      <c r="L15" s="1"/>
      <c r="M15" s="1"/>
      <c r="N15" s="1"/>
      <c r="O15" s="1"/>
    </row>
    <row r="16" spans="2:15" ht="19.5" customHeight="1">
      <c r="B16" s="60">
        <f t="shared" si="2"/>
        <v>39672</v>
      </c>
      <c r="C16" s="61"/>
      <c r="D16" s="62">
        <f t="shared" si="0"/>
      </c>
      <c r="E16" s="59"/>
      <c r="F16" s="59"/>
      <c r="G16" s="59"/>
      <c r="H16" s="55"/>
      <c r="I16" s="60">
        <f t="shared" si="3"/>
        <v>39688</v>
      </c>
      <c r="J16" s="61"/>
      <c r="K16" s="62">
        <f t="shared" si="1"/>
      </c>
      <c r="L16" s="1"/>
      <c r="M16" s="1"/>
      <c r="N16" s="1"/>
      <c r="O16" s="1"/>
    </row>
    <row r="17" spans="2:15" ht="19.5" customHeight="1">
      <c r="B17" s="60">
        <f t="shared" si="2"/>
        <v>39673</v>
      </c>
      <c r="C17" s="61"/>
      <c r="D17" s="62">
        <f t="shared" si="0"/>
      </c>
      <c r="E17" s="59"/>
      <c r="F17" s="59"/>
      <c r="G17" s="59"/>
      <c r="H17" s="55"/>
      <c r="I17" s="60">
        <f t="shared" si="3"/>
        <v>39689</v>
      </c>
      <c r="J17" s="61"/>
      <c r="K17" s="62">
        <f t="shared" si="1"/>
      </c>
      <c r="L17" s="1"/>
      <c r="M17" s="1"/>
      <c r="N17" s="1"/>
      <c r="O17" s="1"/>
    </row>
    <row r="18" spans="2:15" ht="19.5" customHeight="1">
      <c r="B18" s="60">
        <f t="shared" si="2"/>
        <v>39674</v>
      </c>
      <c r="C18" s="61"/>
      <c r="D18" s="62">
        <f t="shared" si="0"/>
      </c>
      <c r="E18" s="59"/>
      <c r="F18" s="59"/>
      <c r="G18" s="59"/>
      <c r="H18" s="55"/>
      <c r="I18" s="60">
        <f t="shared" si="3"/>
        <v>39690</v>
      </c>
      <c r="J18" s="61"/>
      <c r="K18" s="62">
        <f t="shared" si="1"/>
      </c>
      <c r="L18" s="1"/>
      <c r="M18" s="1"/>
      <c r="N18" s="1"/>
      <c r="O18" s="1"/>
    </row>
    <row r="19" spans="2:15" ht="19.5" customHeight="1">
      <c r="B19" s="60">
        <f t="shared" si="2"/>
        <v>39675</v>
      </c>
      <c r="C19" s="61"/>
      <c r="D19" s="62">
        <f t="shared" si="0"/>
      </c>
      <c r="E19" s="59"/>
      <c r="F19" s="59"/>
      <c r="G19" s="59"/>
      <c r="H19" s="55"/>
      <c r="I19" s="60">
        <f t="shared" si="3"/>
        <v>39691</v>
      </c>
      <c r="J19" s="61"/>
      <c r="K19" s="62">
        <f t="shared" si="1"/>
      </c>
      <c r="L19" s="1"/>
      <c r="M19" s="1"/>
      <c r="N19" s="1"/>
      <c r="O19" s="1"/>
    </row>
    <row r="20" spans="2:15" ht="19.5" customHeight="1" thickBot="1">
      <c r="B20" s="63">
        <f t="shared" si="2"/>
        <v>39676</v>
      </c>
      <c r="C20" s="64"/>
      <c r="D20" s="65">
        <f t="shared" si="0"/>
      </c>
      <c r="E20" s="59"/>
      <c r="F20" s="59"/>
      <c r="G20" s="59"/>
      <c r="H20" s="55"/>
      <c r="I20" s="66">
        <f t="shared" si="3"/>
        <v>39692</v>
      </c>
      <c r="J20" s="67"/>
      <c r="K20" s="68">
        <f t="shared" si="1"/>
      </c>
      <c r="L20" s="1"/>
      <c r="M20" s="1"/>
      <c r="N20" s="1"/>
      <c r="O20" s="1"/>
    </row>
    <row r="21" spans="2:15" ht="24" customHeight="1" thickTop="1">
      <c r="B21" s="69"/>
      <c r="C21" s="70"/>
      <c r="D21" s="71"/>
      <c r="E21" s="72"/>
      <c r="F21" s="72"/>
      <c r="G21" s="72"/>
      <c r="H21" s="55"/>
      <c r="I21" s="73" t="s">
        <v>21</v>
      </c>
      <c r="J21" s="74">
        <f>SUM(C5:C20,J5:J20)</f>
        <v>7</v>
      </c>
      <c r="K21" s="75">
        <f>SUM(D5:D20,K5:K20)</f>
        <v>5250</v>
      </c>
      <c r="L21" s="1"/>
      <c r="M21" s="1"/>
      <c r="N21" s="1"/>
      <c r="O21" s="1"/>
    </row>
    <row r="22" spans="2:15" ht="24" customHeight="1" thickBot="1">
      <c r="B22" s="76"/>
      <c r="C22" s="77"/>
      <c r="D22" s="76"/>
      <c r="E22" s="76"/>
      <c r="F22" s="76"/>
      <c r="G22" s="76"/>
      <c r="H22" s="55"/>
      <c r="I22" s="78" t="s">
        <v>42</v>
      </c>
      <c r="J22" s="79">
        <f>COUNTA(C5:C20,J5:J20)</f>
        <v>4</v>
      </c>
      <c r="K22" s="80"/>
      <c r="L22" s="1"/>
      <c r="M22" s="1"/>
      <c r="N22" s="1"/>
      <c r="O22" s="1"/>
    </row>
    <row r="23" spans="2:15" ht="10.5" customHeight="1" thickBot="1" thickTop="1">
      <c r="B23" s="45"/>
      <c r="C23" s="45"/>
      <c r="D23" s="45"/>
      <c r="E23" s="45"/>
      <c r="F23" s="45"/>
      <c r="G23" s="45"/>
      <c r="H23" s="1"/>
      <c r="I23" s="1"/>
      <c r="J23" s="44"/>
      <c r="K23" s="1"/>
      <c r="L23" s="1"/>
      <c r="M23" s="1"/>
      <c r="N23" s="1"/>
      <c r="O23" s="1"/>
    </row>
    <row r="24" spans="3:15" ht="22.5" customHeight="1" thickBot="1" thickTop="1">
      <c r="C24" s="49">
        <v>2008</v>
      </c>
      <c r="D24" s="48">
        <v>9</v>
      </c>
      <c r="E24" s="47"/>
      <c r="F24" s="50" t="s">
        <v>38</v>
      </c>
      <c r="G24" s="46">
        <v>800</v>
      </c>
      <c r="J24" s="1"/>
      <c r="K24" s="1"/>
      <c r="L24" s="1"/>
      <c r="M24" s="1"/>
      <c r="N24" s="1"/>
      <c r="O24" s="1"/>
    </row>
    <row r="25" spans="2:15" ht="3" customHeight="1" thickBot="1" thickTop="1">
      <c r="B25" s="1"/>
      <c r="C25" s="44"/>
      <c r="D25" s="44"/>
      <c r="E25" s="44"/>
      <c r="F25" s="44"/>
      <c r="G25" s="44"/>
      <c r="H25" s="1"/>
      <c r="I25" s="44"/>
      <c r="J25" s="1"/>
      <c r="K25" s="1"/>
      <c r="L25" s="1"/>
      <c r="M25" s="1"/>
      <c r="N25" s="1"/>
      <c r="O25" s="1"/>
    </row>
    <row r="26" spans="2:15" ht="20.25" customHeight="1" thickBot="1" thickTop="1">
      <c r="B26" s="51" t="s">
        <v>40</v>
      </c>
      <c r="C26" s="52" t="s">
        <v>37</v>
      </c>
      <c r="D26" s="53" t="s">
        <v>39</v>
      </c>
      <c r="E26" s="54"/>
      <c r="F26" s="54"/>
      <c r="G26" s="54"/>
      <c r="H26" s="55"/>
      <c r="I26" s="51" t="s">
        <v>40</v>
      </c>
      <c r="J26" s="52" t="s">
        <v>37</v>
      </c>
      <c r="K26" s="53" t="s">
        <v>39</v>
      </c>
      <c r="L26" s="1"/>
      <c r="M26" s="1"/>
      <c r="N26" s="1"/>
      <c r="O26" s="1"/>
    </row>
    <row r="27" spans="2:15" ht="19.5" customHeight="1">
      <c r="B27" s="56">
        <v>39692</v>
      </c>
      <c r="C27" s="57">
        <v>3</v>
      </c>
      <c r="D27" s="58">
        <f>IF(C27="","",$G$24*C27)</f>
        <v>2400</v>
      </c>
      <c r="E27" s="59"/>
      <c r="F27" s="59"/>
      <c r="G27" s="59"/>
      <c r="H27" s="55"/>
      <c r="I27" s="89">
        <f>B42+1</f>
        <v>39708</v>
      </c>
      <c r="J27" s="57">
        <v>1</v>
      </c>
      <c r="K27" s="58">
        <f>IF(J27="","",$G$24*J27)</f>
        <v>800</v>
      </c>
      <c r="L27" s="1"/>
      <c r="M27" s="1"/>
      <c r="N27" s="1"/>
      <c r="O27" s="1"/>
    </row>
    <row r="28" spans="2:15" ht="19.5" customHeight="1">
      <c r="B28" s="60">
        <f>B27+1</f>
        <v>39693</v>
      </c>
      <c r="C28" s="61">
        <v>3</v>
      </c>
      <c r="D28" s="62">
        <f>IF(C28="","",$G$24*C28)</f>
        <v>2400</v>
      </c>
      <c r="E28" s="59"/>
      <c r="F28" s="59"/>
      <c r="G28" s="59"/>
      <c r="H28" s="55"/>
      <c r="I28" s="60">
        <f>I27+1</f>
        <v>39709</v>
      </c>
      <c r="J28" s="61">
        <v>3</v>
      </c>
      <c r="K28" s="62">
        <f>IF(J28="","",$G$24*J28)</f>
        <v>2400</v>
      </c>
      <c r="L28" s="1"/>
      <c r="M28" s="1"/>
      <c r="N28" s="1"/>
      <c r="O28" s="1"/>
    </row>
    <row r="29" spans="2:15" ht="19.5" customHeight="1">
      <c r="B29" s="60">
        <f>B28+1</f>
        <v>39694</v>
      </c>
      <c r="C29" s="61">
        <v>3</v>
      </c>
      <c r="D29" s="62">
        <f aca="true" t="shared" si="4" ref="D29:D42">IF(C29="","",$G$24*C29)</f>
        <v>2400</v>
      </c>
      <c r="E29" s="59"/>
      <c r="F29" s="59"/>
      <c r="G29" s="59"/>
      <c r="H29" s="55"/>
      <c r="I29" s="60">
        <f>I28+1</f>
        <v>39710</v>
      </c>
      <c r="J29" s="61"/>
      <c r="K29" s="62">
        <f aca="true" t="shared" si="5" ref="K29:K42">IF(J29="","",$G$24*J29)</f>
      </c>
      <c r="L29" s="1"/>
      <c r="M29" s="1"/>
      <c r="N29" s="1"/>
      <c r="O29" s="1"/>
    </row>
    <row r="30" spans="2:15" ht="19.5" customHeight="1">
      <c r="B30" s="60">
        <f aca="true" t="shared" si="6" ref="B30:B42">B29+1</f>
        <v>39695</v>
      </c>
      <c r="C30" s="61"/>
      <c r="D30" s="62">
        <f t="shared" si="4"/>
      </c>
      <c r="E30" s="59"/>
      <c r="F30" s="59"/>
      <c r="G30" s="59"/>
      <c r="H30" s="55"/>
      <c r="I30" s="60">
        <f aca="true" t="shared" si="7" ref="I30:I42">I29+1</f>
        <v>39711</v>
      </c>
      <c r="J30" s="61"/>
      <c r="K30" s="62">
        <f t="shared" si="5"/>
      </c>
      <c r="L30" s="1"/>
      <c r="M30" s="1"/>
      <c r="N30" s="1"/>
      <c r="O30" s="1"/>
    </row>
    <row r="31" spans="2:15" ht="19.5" customHeight="1">
      <c r="B31" s="60">
        <f t="shared" si="6"/>
        <v>39696</v>
      </c>
      <c r="C31" s="61"/>
      <c r="D31" s="62">
        <f t="shared" si="4"/>
      </c>
      <c r="E31" s="59"/>
      <c r="F31" s="59"/>
      <c r="G31" s="59"/>
      <c r="H31" s="55"/>
      <c r="I31" s="60">
        <f t="shared" si="7"/>
        <v>39712</v>
      </c>
      <c r="J31" s="61"/>
      <c r="K31" s="62">
        <f t="shared" si="5"/>
      </c>
      <c r="L31" s="1"/>
      <c r="M31" s="1"/>
      <c r="N31" s="1"/>
      <c r="O31" s="1"/>
    </row>
    <row r="32" spans="2:15" ht="19.5" customHeight="1">
      <c r="B32" s="60">
        <f t="shared" si="6"/>
        <v>39697</v>
      </c>
      <c r="C32" s="61"/>
      <c r="D32" s="62">
        <f t="shared" si="4"/>
      </c>
      <c r="E32" s="59"/>
      <c r="F32" s="59"/>
      <c r="G32" s="59"/>
      <c r="H32" s="55"/>
      <c r="I32" s="60">
        <f t="shared" si="7"/>
        <v>39713</v>
      </c>
      <c r="J32" s="61"/>
      <c r="K32" s="62">
        <f t="shared" si="5"/>
      </c>
      <c r="L32" s="1"/>
      <c r="M32" s="1"/>
      <c r="N32" s="1"/>
      <c r="O32" s="1"/>
    </row>
    <row r="33" spans="2:15" ht="19.5" customHeight="1">
      <c r="B33" s="60">
        <f t="shared" si="6"/>
        <v>39698</v>
      </c>
      <c r="C33" s="61"/>
      <c r="D33" s="62">
        <f t="shared" si="4"/>
      </c>
      <c r="E33" s="59"/>
      <c r="F33" s="59"/>
      <c r="G33" s="59"/>
      <c r="H33" s="55"/>
      <c r="I33" s="60">
        <f t="shared" si="7"/>
        <v>39714</v>
      </c>
      <c r="J33" s="61"/>
      <c r="K33" s="62">
        <f t="shared" si="5"/>
      </c>
      <c r="L33" s="1"/>
      <c r="M33" s="1"/>
      <c r="N33" s="1"/>
      <c r="O33" s="1"/>
    </row>
    <row r="34" spans="2:15" ht="19.5" customHeight="1">
      <c r="B34" s="60">
        <f t="shared" si="6"/>
        <v>39699</v>
      </c>
      <c r="C34" s="61"/>
      <c r="D34" s="62">
        <f t="shared" si="4"/>
      </c>
      <c r="E34" s="59"/>
      <c r="F34" s="59"/>
      <c r="G34" s="59"/>
      <c r="H34" s="55"/>
      <c r="I34" s="60">
        <f t="shared" si="7"/>
        <v>39715</v>
      </c>
      <c r="J34" s="61"/>
      <c r="K34" s="62">
        <f t="shared" si="5"/>
      </c>
      <c r="L34" s="1"/>
      <c r="M34" s="1"/>
      <c r="N34" s="1"/>
      <c r="O34" s="1"/>
    </row>
    <row r="35" spans="2:15" ht="19.5" customHeight="1">
      <c r="B35" s="60">
        <f t="shared" si="6"/>
        <v>39700</v>
      </c>
      <c r="C35" s="61"/>
      <c r="D35" s="62">
        <f t="shared" si="4"/>
      </c>
      <c r="E35" s="59"/>
      <c r="F35" s="59"/>
      <c r="G35" s="59"/>
      <c r="H35" s="55"/>
      <c r="I35" s="60">
        <f t="shared" si="7"/>
        <v>39716</v>
      </c>
      <c r="J35" s="61"/>
      <c r="K35" s="62">
        <f t="shared" si="5"/>
      </c>
      <c r="L35" s="1"/>
      <c r="M35" s="1"/>
      <c r="N35" s="1"/>
      <c r="O35" s="1"/>
    </row>
    <row r="36" spans="2:15" ht="19.5" customHeight="1">
      <c r="B36" s="60">
        <f t="shared" si="6"/>
        <v>39701</v>
      </c>
      <c r="C36" s="61"/>
      <c r="D36" s="62">
        <f t="shared" si="4"/>
      </c>
      <c r="E36" s="59"/>
      <c r="F36" s="59"/>
      <c r="G36" s="59"/>
      <c r="H36" s="55"/>
      <c r="I36" s="60">
        <f t="shared" si="7"/>
        <v>39717</v>
      </c>
      <c r="J36" s="61"/>
      <c r="K36" s="62">
        <f t="shared" si="5"/>
      </c>
      <c r="L36" s="1"/>
      <c r="M36" s="1"/>
      <c r="N36" s="1"/>
      <c r="O36" s="1"/>
    </row>
    <row r="37" spans="2:15" ht="19.5" customHeight="1">
      <c r="B37" s="60">
        <f t="shared" si="6"/>
        <v>39702</v>
      </c>
      <c r="C37" s="61"/>
      <c r="D37" s="62">
        <f t="shared" si="4"/>
      </c>
      <c r="E37" s="59"/>
      <c r="F37" s="59"/>
      <c r="G37" s="59"/>
      <c r="H37" s="55"/>
      <c r="I37" s="60">
        <f t="shared" si="7"/>
        <v>39718</v>
      </c>
      <c r="J37" s="61"/>
      <c r="K37" s="62">
        <f t="shared" si="5"/>
      </c>
      <c r="L37" s="1"/>
      <c r="M37" s="1"/>
      <c r="N37" s="1"/>
      <c r="O37" s="1"/>
    </row>
    <row r="38" spans="2:15" ht="19.5" customHeight="1">
      <c r="B38" s="60">
        <f t="shared" si="6"/>
        <v>39703</v>
      </c>
      <c r="C38" s="61"/>
      <c r="D38" s="62">
        <f t="shared" si="4"/>
      </c>
      <c r="E38" s="59"/>
      <c r="F38" s="59"/>
      <c r="G38" s="59"/>
      <c r="H38" s="55"/>
      <c r="I38" s="60">
        <f t="shared" si="7"/>
        <v>39719</v>
      </c>
      <c r="J38" s="61"/>
      <c r="K38" s="62">
        <f t="shared" si="5"/>
      </c>
      <c r="L38" s="1"/>
      <c r="M38" s="1"/>
      <c r="N38" s="1"/>
      <c r="O38" s="1"/>
    </row>
    <row r="39" spans="2:15" ht="19.5" customHeight="1">
      <c r="B39" s="60">
        <f t="shared" si="6"/>
        <v>39704</v>
      </c>
      <c r="C39" s="61"/>
      <c r="D39" s="62">
        <f t="shared" si="4"/>
      </c>
      <c r="E39" s="59"/>
      <c r="F39" s="59"/>
      <c r="G39" s="59"/>
      <c r="H39" s="55"/>
      <c r="I39" s="60">
        <f t="shared" si="7"/>
        <v>39720</v>
      </c>
      <c r="J39" s="61"/>
      <c r="K39" s="62">
        <f t="shared" si="5"/>
      </c>
      <c r="L39" s="1"/>
      <c r="M39" s="1"/>
      <c r="N39" s="1"/>
      <c r="O39" s="1"/>
    </row>
    <row r="40" spans="2:15" ht="19.5" customHeight="1">
      <c r="B40" s="60">
        <f t="shared" si="6"/>
        <v>39705</v>
      </c>
      <c r="C40" s="61"/>
      <c r="D40" s="62">
        <f t="shared" si="4"/>
      </c>
      <c r="E40" s="59"/>
      <c r="F40" s="59"/>
      <c r="G40" s="59"/>
      <c r="H40" s="55"/>
      <c r="I40" s="60">
        <f t="shared" si="7"/>
        <v>39721</v>
      </c>
      <c r="J40" s="61"/>
      <c r="K40" s="62">
        <f t="shared" si="5"/>
      </c>
      <c r="L40" s="1"/>
      <c r="M40" s="1"/>
      <c r="N40" s="1"/>
      <c r="O40" s="1"/>
    </row>
    <row r="41" spans="2:15" ht="19.5" customHeight="1">
      <c r="B41" s="60">
        <f t="shared" si="6"/>
        <v>39706</v>
      </c>
      <c r="C41" s="61"/>
      <c r="D41" s="62">
        <f t="shared" si="4"/>
      </c>
      <c r="E41" s="59"/>
      <c r="F41" s="59"/>
      <c r="G41" s="59"/>
      <c r="H41" s="55"/>
      <c r="I41" s="60">
        <f t="shared" si="7"/>
        <v>39722</v>
      </c>
      <c r="J41" s="61"/>
      <c r="K41" s="62">
        <f t="shared" si="5"/>
      </c>
      <c r="L41" s="1"/>
      <c r="M41" s="1"/>
      <c r="N41" s="1"/>
      <c r="O41" s="1"/>
    </row>
    <row r="42" spans="2:15" ht="19.5" customHeight="1" thickBot="1">
      <c r="B42" s="63">
        <f t="shared" si="6"/>
        <v>39707</v>
      </c>
      <c r="C42" s="64"/>
      <c r="D42" s="62">
        <f t="shared" si="4"/>
      </c>
      <c r="E42" s="59"/>
      <c r="F42" s="59"/>
      <c r="G42" s="59"/>
      <c r="H42" s="55"/>
      <c r="I42" s="84">
        <f t="shared" si="7"/>
        <v>39723</v>
      </c>
      <c r="J42" s="85"/>
      <c r="K42" s="86">
        <f t="shared" si="5"/>
      </c>
      <c r="L42" s="1"/>
      <c r="M42" s="1"/>
      <c r="N42" s="1"/>
      <c r="O42" s="1"/>
    </row>
    <row r="43" spans="2:15" ht="24" customHeight="1" thickTop="1">
      <c r="B43" s="69"/>
      <c r="C43" s="70"/>
      <c r="D43" s="71"/>
      <c r="E43" s="72"/>
      <c r="F43" s="72"/>
      <c r="G43" s="72"/>
      <c r="H43" s="55"/>
      <c r="I43" s="81" t="s">
        <v>21</v>
      </c>
      <c r="J43" s="82">
        <f>SUM(C27:C42,J27:J42)</f>
        <v>13</v>
      </c>
      <c r="K43" s="83">
        <f>SUM(D27:D42,K27:K42)</f>
        <v>10400</v>
      </c>
      <c r="L43" s="1"/>
      <c r="M43" s="1"/>
      <c r="N43" s="1"/>
      <c r="O43" s="1"/>
    </row>
    <row r="44" spans="2:15" ht="24" customHeight="1" thickBot="1">
      <c r="B44" s="76"/>
      <c r="C44" s="77"/>
      <c r="D44" s="76"/>
      <c r="E44" s="76"/>
      <c r="F44" s="76"/>
      <c r="G44" s="76"/>
      <c r="H44" s="55"/>
      <c r="I44" s="78" t="s">
        <v>42</v>
      </c>
      <c r="J44" s="79">
        <f>COUNTA(C27:C42,J27:J42)</f>
        <v>5</v>
      </c>
      <c r="K44" s="80"/>
      <c r="L44" s="1"/>
      <c r="M44" s="1"/>
      <c r="N44" s="1"/>
      <c r="O44" s="1"/>
    </row>
    <row r="45" ht="15" thickBot="1" thickTop="1">
      <c r="J45" s="88"/>
    </row>
    <row r="46" spans="2:11" ht="24.75" customHeight="1" thickBot="1" thickTop="1">
      <c r="B46" s="87" t="s">
        <v>32</v>
      </c>
      <c r="C46" s="43"/>
      <c r="D46" s="43"/>
      <c r="E46" s="43"/>
      <c r="F46" s="43"/>
      <c r="G46" s="43"/>
      <c r="H46" s="43"/>
      <c r="I46" s="43"/>
      <c r="J46" s="43"/>
      <c r="K46" s="43"/>
    </row>
    <row r="47" spans="2:11" ht="24.75" customHeight="1" thickBot="1" thickTop="1">
      <c r="B47" s="94" t="s">
        <v>44</v>
      </c>
      <c r="C47" s="95"/>
      <c r="D47" s="95"/>
      <c r="E47" s="97"/>
      <c r="F47" s="97"/>
      <c r="G47" s="97"/>
      <c r="H47" s="97"/>
      <c r="I47" s="97"/>
      <c r="J47" s="97"/>
      <c r="K47" s="98"/>
    </row>
    <row r="48" spans="2:11" ht="24.75" customHeight="1" thickBot="1" thickTop="1">
      <c r="B48" s="94" t="s">
        <v>41</v>
      </c>
      <c r="C48" s="95"/>
      <c r="D48" s="95"/>
      <c r="E48" s="95"/>
      <c r="F48" s="95"/>
      <c r="G48" s="95"/>
      <c r="H48" s="95"/>
      <c r="I48" s="95"/>
      <c r="J48" s="95"/>
      <c r="K48" s="96"/>
    </row>
    <row r="49" spans="2:11" ht="24.75" customHeight="1" thickBot="1" thickTop="1">
      <c r="B49" s="94" t="s">
        <v>43</v>
      </c>
      <c r="C49" s="95"/>
      <c r="D49" s="95"/>
      <c r="E49" s="95"/>
      <c r="F49" s="95"/>
      <c r="G49" s="95"/>
      <c r="H49" s="95"/>
      <c r="I49" s="95"/>
      <c r="J49" s="95"/>
      <c r="K49" s="96"/>
    </row>
    <row r="50" ht="14.25" thickTop="1"/>
  </sheetData>
  <sheetProtection sheet="1" objects="1" scenarios="1" selectLockedCells="1"/>
  <mergeCells count="3">
    <mergeCell ref="B49:K49"/>
    <mergeCell ref="B48:K48"/>
    <mergeCell ref="B47:K47"/>
  </mergeCells>
  <printOptions/>
  <pageMargins left="0.5905511811023623" right="0.5905511811023623" top="0.5905511811023623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給与</dc:title>
  <dc:subject/>
  <dc:creator/>
  <cp:keywords/>
  <dc:description/>
  <cp:lastModifiedBy/>
  <cp:lastPrinted>2008-08-21T13:22:51Z</cp:lastPrinted>
  <dcterms:created xsi:type="dcterms:W3CDTF">2007-07-22T14:23:14Z</dcterms:created>
  <dcterms:modified xsi:type="dcterms:W3CDTF">2008-08-22T09:26:10Z</dcterms:modified>
  <cp:category/>
  <cp:version/>
  <cp:contentType/>
  <cp:contentStatus/>
</cp:coreProperties>
</file>