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0" windowWidth="15456" windowHeight="6948" activeTab="0"/>
  </bookViews>
  <sheets>
    <sheet name="仕入" sheetId="1" r:id="rId1"/>
    <sheet name="売上" sheetId="2" r:id="rId2"/>
    <sheet name="金銭出納" sheetId="3" r:id="rId3"/>
    <sheet name="在庫" sheetId="4" r:id="rId4"/>
  </sheets>
  <definedNames>
    <definedName name="_xlnm.Print_Area" localSheetId="2">'金銭出納'!$B$2:$C$9</definedName>
    <definedName name="_xlnm.Print_Area" localSheetId="3">'在庫'!$B$2:$C$9</definedName>
    <definedName name="_xlnm.Print_Area" localSheetId="0">'仕入'!$B$1:$T$24</definedName>
    <definedName name="_xlnm.Print_Area" localSheetId="1">'売上'!$B$1:$T$11</definedName>
  </definedNames>
  <calcPr fullCalcOnLoad="1"/>
</workbook>
</file>

<file path=xl/comments4.xml><?xml version="1.0" encoding="utf-8"?>
<comments xmlns="http://schemas.openxmlformats.org/spreadsheetml/2006/main">
  <authors>
    <author>文雄</author>
  </authors>
  <commentList>
    <comment ref="D3" authorId="0">
      <text>
        <r>
          <rPr>
            <sz val="12"/>
            <rFont val="ＭＳ Ｐゴシック"/>
            <family val="3"/>
          </rPr>
          <t>在庫数が10本以下に
なると表示色が変わる</t>
        </r>
      </text>
    </comment>
  </commentList>
</comments>
</file>

<file path=xl/sharedStrings.xml><?xml version="1.0" encoding="utf-8"?>
<sst xmlns="http://schemas.openxmlformats.org/spreadsheetml/2006/main" count="45" uniqueCount="33">
  <si>
    <t>商品名</t>
  </si>
  <si>
    <t>番号</t>
  </si>
  <si>
    <t>合計</t>
  </si>
  <si>
    <t>在庫</t>
  </si>
  <si>
    <t>現在</t>
  </si>
  <si>
    <t>消費税</t>
  </si>
  <si>
    <t>仕入価格</t>
  </si>
  <si>
    <t>仕入れ値</t>
  </si>
  <si>
    <t>売値</t>
  </si>
  <si>
    <t>損益</t>
  </si>
  <si>
    <t>支出</t>
  </si>
  <si>
    <t>収入</t>
  </si>
  <si>
    <t>野菜ジュース</t>
  </si>
  <si>
    <t>アップルジュース</t>
  </si>
  <si>
    <t>パインジュース</t>
  </si>
  <si>
    <t>トマトジュース</t>
  </si>
  <si>
    <t>仕入単価</t>
  </si>
  <si>
    <t>販売単価</t>
  </si>
  <si>
    <t>売上金額</t>
  </si>
  <si>
    <t>仕入れ</t>
  </si>
  <si>
    <t>売上げ</t>
  </si>
  <si>
    <t>データーは黄色のセルだけ変えられます</t>
  </si>
  <si>
    <t>仕入値</t>
  </si>
  <si>
    <t>仕入金額</t>
  </si>
  <si>
    <t>仕入本数</t>
  </si>
  <si>
    <t>売上本数</t>
  </si>
  <si>
    <t>データーは全て、仕入･売上･金銭出納のシートと連動して自動で記録されます</t>
  </si>
  <si>
    <t>リンゴ</t>
  </si>
  <si>
    <t>実際のBookシートは２０品の在庫管理ができます</t>
  </si>
  <si>
    <t>商品数が２０以上の場合は追加料金で作成できます。</t>
  </si>
  <si>
    <t>実際のBookシートは２０品の仕入管理ができます。</t>
  </si>
  <si>
    <t>実際のBookシートは２０品の売上管理ができます。</t>
  </si>
  <si>
    <t>商品数が２０品以上の場合は追加料金で作成できます。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</si>
</sst>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\&quot;#,##0.0;&quot;\&quot;\-#,##0.0"/>
    <numFmt numFmtId="178" formatCode="#,##0.0"/>
    <numFmt numFmtId="179" formatCode="_ * #,##0.0_ ;_ * \-#,##0.0_ ;_ * &quot;-&quot;?_ ;_ @_ "/>
    <numFmt numFmtId="180" formatCode="0.0_ "/>
    <numFmt numFmtId="181" formatCode="&quot;\&quot;#,##0;[Red]&quot;\&quot;#,##0"/>
    <numFmt numFmtId="182" formatCode="&quot;\&quot;#,##0_);[Red]\(&quot;\&quot;#,##0\)"/>
    <numFmt numFmtId="183" formatCode="#,##0_);[Red]\(#,##0\)"/>
    <numFmt numFmtId="184" formatCode="&quot;\&quot;#,##0.0_);[Red]\(&quot;\&quot;#,##0.0\)"/>
    <numFmt numFmtId="185" formatCode="&quot;\&quot;#,##0.00_);[Red]\(&quot;\&quot;#,##0.00\)"/>
    <numFmt numFmtId="186" formatCode="mmm\-yyyy"/>
    <numFmt numFmtId="187" formatCode="#,##0_ "/>
    <numFmt numFmtId="188" formatCode="m/d;@"/>
    <numFmt numFmtId="189" formatCode="0&quot;本&quot;"/>
    <numFmt numFmtId="190" formatCode="0&quot;年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2"/>
      <name val="ＭＳ Ｐゴシック"/>
      <family val="3"/>
    </font>
    <font>
      <sz val="14"/>
      <color indexed="12"/>
      <name val="ＭＳ Ｐゴシック"/>
      <family val="3"/>
    </font>
    <font>
      <sz val="11"/>
      <color indexed="10"/>
      <name val="ＭＳ Ｐゴシック"/>
      <family val="3"/>
    </font>
    <font>
      <sz val="2.25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Trellis">
        <fgColor indexed="46"/>
      </patternFill>
    </fill>
    <fill>
      <patternFill patternType="lightTrellis">
        <fgColor indexed="31"/>
      </patternFill>
    </fill>
    <fill>
      <patternFill patternType="lightTrellis">
        <fgColor indexed="44"/>
      </patternFill>
    </fill>
    <fill>
      <patternFill patternType="lightTrellis">
        <fgColor indexed="44"/>
        <bgColor indexed="27"/>
      </patternFill>
    </fill>
    <fill>
      <patternFill patternType="lightTrellis">
        <fgColor indexed="13"/>
      </patternFill>
    </fill>
    <fill>
      <patternFill patternType="lightTrellis">
        <fgColor indexed="42"/>
      </patternFill>
    </fill>
    <fill>
      <patternFill patternType="lightTrellis">
        <fgColor indexed="41"/>
      </patternFill>
    </fill>
    <fill>
      <patternFill patternType="lightTrellis">
        <fgColor indexed="43"/>
        <bgColor indexed="42"/>
      </patternFill>
    </fill>
    <fill>
      <patternFill patternType="gray0625">
        <fgColor indexed="42"/>
      </patternFill>
    </fill>
    <fill>
      <patternFill patternType="lightGray">
        <fgColor indexed="34"/>
      </patternFill>
    </fill>
    <fill>
      <patternFill patternType="lightTrellis">
        <fgColor indexed="26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 style="thick"/>
    </border>
    <border>
      <left style="medium"/>
      <right style="thick"/>
      <top style="double"/>
      <bottom style="medium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>
        <color indexed="20"/>
      </left>
      <right style="double">
        <color indexed="20"/>
      </right>
      <top style="double">
        <color indexed="20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medium"/>
      <top style="thick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>
        <color indexed="11"/>
      </left>
      <right style="medium">
        <color indexed="11"/>
      </right>
      <top style="double">
        <color indexed="11"/>
      </top>
      <bottom style="double">
        <color indexed="11"/>
      </bottom>
    </border>
    <border>
      <left style="medium">
        <color indexed="11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thick"/>
      <right style="medium"/>
      <top style="thick"/>
      <bottom style="double"/>
    </border>
    <border>
      <left style="double">
        <color indexed="11"/>
      </left>
      <right style="medium">
        <color indexed="11"/>
      </right>
      <top style="double">
        <color indexed="11"/>
      </top>
      <bottom style="medium">
        <color indexed="11"/>
      </bottom>
    </border>
    <border>
      <left style="medium">
        <color indexed="11"/>
      </left>
      <right style="medium">
        <color indexed="11"/>
      </right>
      <top style="double">
        <color indexed="11"/>
      </top>
      <bottom style="medium">
        <color indexed="11"/>
      </bottom>
    </border>
    <border>
      <left style="medium">
        <color indexed="11"/>
      </left>
      <right style="double">
        <color indexed="11"/>
      </right>
      <top style="double">
        <color indexed="11"/>
      </top>
      <bottom style="medium">
        <color indexed="11"/>
      </bottom>
    </border>
    <border>
      <left style="medium">
        <color indexed="11"/>
      </left>
      <right style="medium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>
        <color indexed="11"/>
      </right>
      <top style="medium">
        <color indexed="11"/>
      </top>
      <bottom style="double">
        <color indexed="11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double">
        <color indexed="11"/>
      </bottom>
    </border>
    <border>
      <left style="medium">
        <color indexed="11"/>
      </left>
      <right style="double">
        <color indexed="11"/>
      </right>
      <top style="medium">
        <color indexed="11"/>
      </top>
      <bottom style="double">
        <color indexed="11"/>
      </bottom>
    </border>
    <border>
      <left style="medium"/>
      <right style="thick"/>
      <top style="medium"/>
      <bottom style="thick"/>
    </border>
    <border>
      <left style="medium">
        <color indexed="11"/>
      </left>
      <right style="double">
        <color indexed="11"/>
      </right>
      <top style="medium">
        <color indexed="11"/>
      </top>
      <bottom style="medium">
        <color indexed="11"/>
      </bottom>
    </border>
    <border>
      <left style="medium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medium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>
        <color indexed="11"/>
      </left>
      <right style="double">
        <color indexed="11"/>
      </right>
      <top>
        <color indexed="63"/>
      </top>
      <bottom style="medium">
        <color indexed="11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medium">
        <color indexed="12"/>
      </bottom>
    </border>
    <border>
      <left style="double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double">
        <color indexed="12"/>
      </right>
      <top style="medium">
        <color indexed="12"/>
      </top>
      <bottom style="double">
        <color indexed="12"/>
      </bottom>
    </border>
    <border>
      <left style="medium">
        <color indexed="11"/>
      </left>
      <right>
        <color indexed="63"/>
      </right>
      <top>
        <color indexed="63"/>
      </top>
      <bottom style="medium">
        <color indexed="11"/>
      </bottom>
    </border>
    <border>
      <left style="medium">
        <color indexed="11"/>
      </left>
      <right>
        <color indexed="63"/>
      </right>
      <top style="medium">
        <color indexed="11"/>
      </top>
      <bottom style="medium">
        <color indexed="11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 style="double">
        <color indexed="20"/>
      </left>
      <right style="double">
        <color indexed="20"/>
      </right>
      <top style="double">
        <color indexed="20"/>
      </top>
      <bottom>
        <color indexed="63"/>
      </bottom>
    </border>
    <border>
      <left style="double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double">
        <color indexed="11"/>
      </left>
      <right style="medium">
        <color indexed="11"/>
      </right>
      <top>
        <color indexed="63"/>
      </top>
      <bottom style="medium">
        <color indexed="11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double">
        <color indexed="20"/>
      </left>
      <right>
        <color indexed="63"/>
      </right>
      <top style="double">
        <color indexed="2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distributed" vertical="center" shrinkToFit="1"/>
    </xf>
    <xf numFmtId="0" fontId="0" fillId="0" borderId="0" xfId="0" applyBorder="1" applyAlignment="1">
      <alignment vertical="center"/>
    </xf>
    <xf numFmtId="5" fontId="0" fillId="0" borderId="0" xfId="0" applyNumberFormat="1" applyBorder="1" applyAlignment="1">
      <alignment vertical="center" shrinkToFit="1"/>
    </xf>
    <xf numFmtId="181" fontId="0" fillId="0" borderId="0" xfId="0" applyNumberFormat="1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5" fontId="0" fillId="0" borderId="0" xfId="0" applyNumberFormat="1" applyBorder="1" applyAlignment="1">
      <alignment horizontal="distributed" vertical="center" shrinkToFit="1"/>
    </xf>
    <xf numFmtId="181" fontId="0" fillId="0" borderId="0" xfId="0" applyNumberFormat="1" applyBorder="1" applyAlignment="1">
      <alignment horizontal="distributed" vertical="center" shrinkToFit="1"/>
    </xf>
    <xf numFmtId="0" fontId="2" fillId="2" borderId="1" xfId="0" applyFont="1" applyFill="1" applyBorder="1" applyAlignment="1">
      <alignment horizontal="distributed" vertical="center" shrinkToFit="1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4" borderId="4" xfId="0" applyFont="1" applyFill="1" applyBorder="1" applyAlignment="1" applyProtection="1">
      <alignment horizontal="distributed" vertical="center"/>
      <protection locked="0"/>
    </xf>
    <xf numFmtId="3" fontId="2" fillId="4" borderId="4" xfId="0" applyNumberFormat="1" applyFont="1" applyFill="1" applyBorder="1" applyAlignment="1" applyProtection="1">
      <alignment horizontal="distributed" vertical="center"/>
      <protection locked="0"/>
    </xf>
    <xf numFmtId="0" fontId="2" fillId="4" borderId="4" xfId="0" applyFont="1" applyFill="1" applyBorder="1" applyAlignment="1" applyProtection="1">
      <alignment horizontal="distributed" vertical="center" shrinkToFit="1"/>
      <protection locked="0"/>
    </xf>
    <xf numFmtId="178" fontId="2" fillId="4" borderId="4" xfId="0" applyNumberFormat="1" applyFont="1" applyFill="1" applyBorder="1" applyAlignment="1" applyProtection="1">
      <alignment horizontal="distributed" vertical="center" shrinkToFit="1"/>
      <protection locked="0"/>
    </xf>
    <xf numFmtId="182" fontId="2" fillId="4" borderId="4" xfId="0" applyNumberFormat="1" applyFont="1" applyFill="1" applyBorder="1" applyAlignment="1" applyProtection="1">
      <alignment horizontal="distributed" vertical="center"/>
      <protection locked="0"/>
    </xf>
    <xf numFmtId="182" fontId="2" fillId="4" borderId="5" xfId="0" applyNumberFormat="1" applyFont="1" applyFill="1" applyBorder="1" applyAlignment="1" applyProtection="1">
      <alignment horizontal="distributed" vertical="center"/>
      <protection locked="0"/>
    </xf>
    <xf numFmtId="0" fontId="2" fillId="4" borderId="6" xfId="0" applyFont="1" applyFill="1" applyBorder="1" applyAlignment="1" applyProtection="1">
      <alignment horizontal="distributed" vertical="center"/>
      <protection locked="0"/>
    </xf>
    <xf numFmtId="3" fontId="2" fillId="4" borderId="6" xfId="0" applyNumberFormat="1" applyFont="1" applyFill="1" applyBorder="1" applyAlignment="1" applyProtection="1">
      <alignment horizontal="distributed" vertical="center"/>
      <protection locked="0"/>
    </xf>
    <xf numFmtId="182" fontId="2" fillId="4" borderId="6" xfId="0" applyNumberFormat="1" applyFont="1" applyFill="1" applyBorder="1" applyAlignment="1" applyProtection="1">
      <alignment horizontal="distributed" vertical="center"/>
      <protection locked="0"/>
    </xf>
    <xf numFmtId="182" fontId="2" fillId="4" borderId="7" xfId="0" applyNumberFormat="1" applyFont="1" applyFill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42" fontId="2" fillId="0" borderId="0" xfId="0" applyNumberFormat="1" applyFont="1" applyAlignment="1">
      <alignment horizontal="distributed" vertical="center"/>
    </xf>
    <xf numFmtId="49" fontId="2" fillId="2" borderId="8" xfId="0" applyNumberFormat="1" applyFont="1" applyFill="1" applyBorder="1" applyAlignment="1">
      <alignment horizontal="distributed" vertical="center"/>
    </xf>
    <xf numFmtId="0" fontId="2" fillId="5" borderId="9" xfId="0" applyFont="1" applyFill="1" applyBorder="1" applyAlignment="1">
      <alignment horizontal="distributed" vertical="center" shrinkToFit="1"/>
    </xf>
    <xf numFmtId="188" fontId="2" fillId="4" borderId="10" xfId="0" applyNumberFormat="1" applyFont="1" applyFill="1" applyBorder="1" applyAlignment="1" applyProtection="1">
      <alignment horizontal="distributed" vertical="center" shrinkToFit="1"/>
      <protection locked="0"/>
    </xf>
    <xf numFmtId="188" fontId="2" fillId="4" borderId="11" xfId="0" applyNumberFormat="1" applyFont="1" applyFill="1" applyBorder="1" applyAlignment="1" applyProtection="1">
      <alignment horizontal="distributed" vertical="center" shrinkToFit="1"/>
      <protection locked="0"/>
    </xf>
    <xf numFmtId="188" fontId="2" fillId="4" borderId="12" xfId="0" applyNumberFormat="1" applyFont="1" applyFill="1" applyBorder="1" applyAlignment="1" applyProtection="1">
      <alignment horizontal="distributed" vertical="center" shrinkToFit="1"/>
      <protection locked="0"/>
    </xf>
    <xf numFmtId="0" fontId="3" fillId="6" borderId="13" xfId="0" applyFont="1" applyFill="1" applyBorder="1" applyAlignment="1">
      <alignment horizontal="distributed" vertical="center"/>
    </xf>
    <xf numFmtId="0" fontId="2" fillId="7" borderId="4" xfId="0" applyFont="1" applyFill="1" applyBorder="1" applyAlignment="1">
      <alignment horizontal="distributed" vertical="center"/>
    </xf>
    <xf numFmtId="0" fontId="2" fillId="7" borderId="6" xfId="0" applyFont="1" applyFill="1" applyBorder="1" applyAlignment="1">
      <alignment horizontal="distributed" vertical="center"/>
    </xf>
    <xf numFmtId="0" fontId="2" fillId="7" borderId="14" xfId="0" applyFont="1" applyFill="1" applyBorder="1" applyAlignment="1">
      <alignment horizontal="distributed" vertical="center"/>
    </xf>
    <xf numFmtId="0" fontId="2" fillId="7" borderId="15" xfId="0" applyFont="1" applyFill="1" applyBorder="1" applyAlignment="1">
      <alignment horizontal="distributed" vertical="center"/>
    </xf>
    <xf numFmtId="0" fontId="3" fillId="6" borderId="16" xfId="0" applyFont="1" applyFill="1" applyBorder="1" applyAlignment="1">
      <alignment horizontal="distributed" vertical="center" shrinkToFit="1"/>
    </xf>
    <xf numFmtId="0" fontId="2" fillId="6" borderId="11" xfId="0" applyFont="1" applyFill="1" applyBorder="1" applyAlignment="1">
      <alignment horizontal="distributed" vertical="center"/>
    </xf>
    <xf numFmtId="0" fontId="0" fillId="6" borderId="17" xfId="0" applyFill="1" applyBorder="1" applyAlignment="1">
      <alignment horizontal="distributed" vertical="center"/>
    </xf>
    <xf numFmtId="0" fontId="0" fillId="6" borderId="18" xfId="0" applyFill="1" applyBorder="1" applyAlignment="1">
      <alignment horizontal="distributed" vertical="center"/>
    </xf>
    <xf numFmtId="0" fontId="0" fillId="6" borderId="18" xfId="0" applyFill="1" applyBorder="1" applyAlignment="1">
      <alignment horizontal="distributed" vertical="center" shrinkToFit="1"/>
    </xf>
    <xf numFmtId="0" fontId="0" fillId="6" borderId="19" xfId="0" applyFill="1" applyBorder="1" applyAlignment="1">
      <alignment horizontal="distributed" vertical="center"/>
    </xf>
    <xf numFmtId="0" fontId="0" fillId="7" borderId="15" xfId="0" applyFill="1" applyBorder="1" applyAlignment="1">
      <alignment horizontal="distributed" vertical="center"/>
    </xf>
    <xf numFmtId="0" fontId="0" fillId="5" borderId="15" xfId="0" applyFill="1" applyBorder="1" applyAlignment="1">
      <alignment horizontal="distributed" vertical="center"/>
    </xf>
    <xf numFmtId="0" fontId="0" fillId="8" borderId="13" xfId="0" applyFill="1" applyBorder="1" applyAlignment="1">
      <alignment horizontal="distributed" vertical="center"/>
    </xf>
    <xf numFmtId="0" fontId="0" fillId="8" borderId="20" xfId="0" applyFill="1" applyBorder="1" applyAlignment="1">
      <alignment horizontal="distributed" vertical="center" shrinkToFit="1"/>
    </xf>
    <xf numFmtId="0" fontId="0" fillId="8" borderId="20" xfId="0" applyFill="1" applyBorder="1" applyAlignment="1">
      <alignment horizontal="distributed" vertical="center"/>
    </xf>
    <xf numFmtId="5" fontId="0" fillId="8" borderId="20" xfId="0" applyNumberFormat="1" applyFill="1" applyBorder="1" applyAlignment="1">
      <alignment horizontal="distributed" vertical="center"/>
    </xf>
    <xf numFmtId="0" fontId="2" fillId="8" borderId="21" xfId="0" applyFont="1" applyFill="1" applyBorder="1" applyAlignment="1">
      <alignment horizontal="distributed" vertical="center"/>
    </xf>
    <xf numFmtId="0" fontId="2" fillId="8" borderId="22" xfId="0" applyFont="1" applyFill="1" applyBorder="1" applyAlignment="1">
      <alignment horizontal="distributed" vertical="center" shrinkToFit="1"/>
    </xf>
    <xf numFmtId="42" fontId="2" fillId="8" borderId="22" xfId="0" applyNumberFormat="1" applyFont="1" applyFill="1" applyBorder="1" applyAlignment="1">
      <alignment horizontal="distributed" vertical="center"/>
    </xf>
    <xf numFmtId="42" fontId="2" fillId="8" borderId="23" xfId="0" applyNumberFormat="1" applyFont="1" applyFill="1" applyBorder="1" applyAlignment="1">
      <alignment horizontal="distributed" vertical="center"/>
    </xf>
    <xf numFmtId="0" fontId="2" fillId="8" borderId="1" xfId="0" applyFont="1" applyFill="1" applyBorder="1" applyAlignment="1">
      <alignment horizontal="distributed" vertical="center"/>
    </xf>
    <xf numFmtId="0" fontId="2" fillId="8" borderId="24" xfId="0" applyFont="1" applyFill="1" applyBorder="1" applyAlignment="1">
      <alignment horizontal="distributed" vertical="center"/>
    </xf>
    <xf numFmtId="0" fontId="2" fillId="9" borderId="24" xfId="0" applyFont="1" applyFill="1" applyBorder="1" applyAlignment="1">
      <alignment horizontal="distributed" vertical="center"/>
    </xf>
    <xf numFmtId="42" fontId="2" fillId="10" borderId="14" xfId="0" applyNumberFormat="1" applyFont="1" applyFill="1" applyBorder="1" applyAlignment="1" applyProtection="1">
      <alignment horizontal="distributed" vertical="center"/>
      <protection locked="0"/>
    </xf>
    <xf numFmtId="42" fontId="2" fillId="10" borderId="15" xfId="0" applyNumberFormat="1" applyFont="1" applyFill="1" applyBorder="1" applyAlignment="1" applyProtection="1">
      <alignment horizontal="distributed" vertical="center"/>
      <protection locked="0"/>
    </xf>
    <xf numFmtId="5" fontId="2" fillId="10" borderId="14" xfId="0" applyNumberFormat="1" applyFont="1" applyFill="1" applyBorder="1" applyAlignment="1" applyProtection="1">
      <alignment horizontal="distributed" vertical="center"/>
      <protection locked="0"/>
    </xf>
    <xf numFmtId="5" fontId="2" fillId="10" borderId="15" xfId="0" applyNumberFormat="1" applyFont="1" applyFill="1" applyBorder="1" applyAlignment="1" applyProtection="1">
      <alignment horizontal="distributed" vertical="center"/>
      <protection locked="0"/>
    </xf>
    <xf numFmtId="182" fontId="0" fillId="7" borderId="15" xfId="0" applyNumberFormat="1" applyFill="1" applyBorder="1" applyAlignment="1" applyProtection="1">
      <alignment horizontal="distributed" vertical="center"/>
      <protection/>
    </xf>
    <xf numFmtId="5" fontId="0" fillId="11" borderId="25" xfId="0" applyNumberFormat="1" applyFill="1" applyBorder="1" applyAlignment="1">
      <alignment horizontal="distributed" vertical="center"/>
    </xf>
    <xf numFmtId="5" fontId="0" fillId="11" borderId="26" xfId="0" applyNumberFormat="1" applyFill="1" applyBorder="1" applyAlignment="1">
      <alignment horizontal="distributed" vertical="center"/>
    </xf>
    <xf numFmtId="0" fontId="9" fillId="6" borderId="20" xfId="0" applyFont="1" applyFill="1" applyBorder="1" applyAlignment="1">
      <alignment horizontal="distributed" vertical="center"/>
    </xf>
    <xf numFmtId="0" fontId="9" fillId="6" borderId="20" xfId="0" applyFont="1" applyFill="1" applyBorder="1" applyAlignment="1">
      <alignment horizontal="distributed" vertical="center" shrinkToFit="1"/>
    </xf>
    <xf numFmtId="0" fontId="9" fillId="6" borderId="27" xfId="0" applyFont="1" applyFill="1" applyBorder="1" applyAlignment="1">
      <alignment horizontal="distributed" vertical="center" shrinkToFit="1"/>
    </xf>
    <xf numFmtId="0" fontId="9" fillId="6" borderId="26" xfId="0" applyFont="1" applyFill="1" applyBorder="1" applyAlignment="1">
      <alignment horizontal="distributed" vertical="center"/>
    </xf>
    <xf numFmtId="42" fontId="2" fillId="11" borderId="28" xfId="0" applyNumberFormat="1" applyFont="1" applyFill="1" applyBorder="1" applyAlignment="1">
      <alignment horizontal="distributed" vertical="center"/>
    </xf>
    <xf numFmtId="42" fontId="2" fillId="12" borderId="14" xfId="0" applyNumberFormat="1" applyFont="1" applyFill="1" applyBorder="1" applyAlignment="1">
      <alignment horizontal="distributed" vertical="center"/>
    </xf>
    <xf numFmtId="42" fontId="2" fillId="12" borderId="15" xfId="0" applyNumberFormat="1" applyFont="1" applyFill="1" applyBorder="1" applyAlignment="1">
      <alignment horizontal="distributed" vertical="center"/>
    </xf>
    <xf numFmtId="0" fontId="2" fillId="7" borderId="29" xfId="0" applyFont="1" applyFill="1" applyBorder="1" applyAlignment="1">
      <alignment horizontal="distributed" vertical="center"/>
    </xf>
    <xf numFmtId="0" fontId="2" fillId="7" borderId="30" xfId="0" applyFont="1" applyFill="1" applyBorder="1" applyAlignment="1">
      <alignment horizontal="distributed" vertical="center"/>
    </xf>
    <xf numFmtId="0" fontId="2" fillId="7" borderId="31" xfId="0" applyFont="1" applyFill="1" applyBorder="1" applyAlignment="1">
      <alignment horizontal="distributed" vertical="center"/>
    </xf>
    <xf numFmtId="189" fontId="2" fillId="11" borderId="32" xfId="0" applyNumberFormat="1" applyFont="1" applyFill="1" applyBorder="1" applyAlignment="1" applyProtection="1">
      <alignment horizontal="distributed" vertical="center"/>
      <protection/>
    </xf>
    <xf numFmtId="189" fontId="2" fillId="11" borderId="33" xfId="0" applyNumberFormat="1" applyFont="1" applyFill="1" applyBorder="1" applyAlignment="1" applyProtection="1">
      <alignment horizontal="distributed" vertical="center"/>
      <protection/>
    </xf>
    <xf numFmtId="189" fontId="2" fillId="12" borderId="14" xfId="0" applyNumberFormat="1" applyFont="1" applyFill="1" applyBorder="1" applyAlignment="1">
      <alignment horizontal="distributed" vertical="center"/>
    </xf>
    <xf numFmtId="189" fontId="2" fillId="12" borderId="15" xfId="0" applyNumberFormat="1" applyFont="1" applyFill="1" applyBorder="1" applyAlignment="1">
      <alignment horizontal="distributed" vertical="center"/>
    </xf>
    <xf numFmtId="189" fontId="2" fillId="8" borderId="22" xfId="0" applyNumberFormat="1" applyFont="1" applyFill="1" applyBorder="1" applyAlignment="1">
      <alignment horizontal="distributed" vertical="center"/>
    </xf>
    <xf numFmtId="190" fontId="5" fillId="13" borderId="34" xfId="0" applyNumberFormat="1" applyFont="1" applyFill="1" applyBorder="1" applyAlignment="1" applyProtection="1">
      <alignment horizontal="distributed" vertical="center"/>
      <protection locked="0"/>
    </xf>
    <xf numFmtId="190" fontId="5" fillId="11" borderId="35" xfId="0" applyNumberFormat="1" applyFont="1" applyFill="1" applyBorder="1" applyAlignment="1">
      <alignment horizontal="distributed" vertical="center"/>
    </xf>
    <xf numFmtId="0" fontId="0" fillId="14" borderId="36" xfId="0" applyFill="1" applyBorder="1" applyAlignment="1">
      <alignment horizontal="distributed" vertical="center"/>
    </xf>
    <xf numFmtId="0" fontId="2" fillId="14" borderId="37" xfId="0" applyFont="1" applyFill="1" applyBorder="1" applyAlignment="1">
      <alignment horizontal="distributed" vertical="center"/>
    </xf>
    <xf numFmtId="0" fontId="2" fillId="14" borderId="36" xfId="0" applyFont="1" applyFill="1" applyBorder="1" applyAlignment="1">
      <alignment horizontal="distributed" vertical="center"/>
    </xf>
    <xf numFmtId="0" fontId="2" fillId="14" borderId="38" xfId="0" applyFont="1" applyFill="1" applyBorder="1" applyAlignment="1">
      <alignment horizontal="distributed" vertical="center"/>
    </xf>
    <xf numFmtId="0" fontId="2" fillId="14" borderId="39" xfId="0" applyFont="1" applyFill="1" applyBorder="1" applyAlignment="1">
      <alignment horizontal="distributed" vertical="center"/>
    </xf>
    <xf numFmtId="0" fontId="0" fillId="14" borderId="40" xfId="0" applyFill="1" applyBorder="1" applyAlignment="1">
      <alignment horizontal="distributed" vertical="center"/>
    </xf>
    <xf numFmtId="190" fontId="6" fillId="11" borderId="41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2" fillId="15" borderId="4" xfId="0" applyFont="1" applyFill="1" applyBorder="1" applyAlignment="1" applyProtection="1">
      <alignment horizontal="distributed" vertical="center"/>
      <protection/>
    </xf>
    <xf numFmtId="0" fontId="2" fillId="15" borderId="6" xfId="0" applyFont="1" applyFill="1" applyBorder="1" applyAlignment="1" applyProtection="1">
      <alignment horizontal="distributed" vertical="center"/>
      <protection/>
    </xf>
    <xf numFmtId="0" fontId="2" fillId="15" borderId="43" xfId="0" applyFont="1" applyFill="1" applyBorder="1" applyAlignment="1" applyProtection="1">
      <alignment horizontal="distributed" vertical="center"/>
      <protection/>
    </xf>
    <xf numFmtId="0" fontId="4" fillId="16" borderId="44" xfId="0" applyFont="1" applyFill="1" applyBorder="1" applyAlignment="1">
      <alignment horizontal="distributed" vertical="center"/>
    </xf>
    <xf numFmtId="0" fontId="7" fillId="16" borderId="44" xfId="0" applyFont="1" applyFill="1" applyBorder="1" applyAlignment="1">
      <alignment horizontal="distributed" vertical="center"/>
    </xf>
    <xf numFmtId="0" fontId="7" fillId="16" borderId="45" xfId="0" applyFont="1" applyFill="1" applyBorder="1" applyAlignment="1">
      <alignment horizontal="distributed" vertical="center"/>
    </xf>
    <xf numFmtId="6" fontId="2" fillId="8" borderId="31" xfId="0" applyNumberFormat="1" applyFont="1" applyFill="1" applyBorder="1" applyAlignment="1">
      <alignment horizontal="distributed" vertical="center"/>
    </xf>
    <xf numFmtId="42" fontId="2" fillId="12" borderId="29" xfId="0" applyNumberFormat="1" applyFont="1" applyFill="1" applyBorder="1" applyAlignment="1">
      <alignment horizontal="distributed" vertical="center"/>
    </xf>
    <xf numFmtId="5" fontId="2" fillId="12" borderId="29" xfId="0" applyNumberFormat="1" applyFont="1" applyFill="1" applyBorder="1" applyAlignment="1">
      <alignment horizontal="distributed" vertical="center"/>
    </xf>
    <xf numFmtId="42" fontId="2" fillId="11" borderId="30" xfId="0" applyNumberFormat="1" applyFont="1" applyFill="1" applyBorder="1" applyAlignment="1">
      <alignment horizontal="distributed" vertical="center"/>
    </xf>
    <xf numFmtId="5" fontId="2" fillId="11" borderId="30" xfId="0" applyNumberFormat="1" applyFont="1" applyFill="1" applyBorder="1" applyAlignment="1">
      <alignment horizontal="distributed" vertical="center"/>
    </xf>
    <xf numFmtId="0" fontId="7" fillId="16" borderId="46" xfId="0" applyFont="1" applyFill="1" applyBorder="1" applyAlignment="1">
      <alignment horizontal="distributed" vertical="center"/>
    </xf>
    <xf numFmtId="0" fontId="0" fillId="16" borderId="47" xfId="0" applyFill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売り上げ比較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'売上'!$C$5</c:f>
              <c:strCache>
                <c:ptCount val="1"/>
                <c:pt idx="0">
                  <c:v>リンゴ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'売上'!$T$5</c:f>
              <c:numCache/>
            </c:numRef>
          </c:val>
        </c:ser>
        <c:ser>
          <c:idx val="1"/>
          <c:order val="1"/>
          <c:tx>
            <c:strRef>
              <c:f>'売上'!$C$6</c:f>
              <c:strCache>
                <c:ptCount val="1"/>
                <c:pt idx="0">
                  <c:v>アップルジュース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'売上'!$T$6</c:f>
              <c:numCache/>
            </c:numRef>
          </c:val>
        </c:ser>
        <c:ser>
          <c:idx val="2"/>
          <c:order val="2"/>
          <c:tx>
            <c:strRef>
              <c:f>'売上'!$C$7</c:f>
              <c:strCache>
                <c:ptCount val="1"/>
                <c:pt idx="0">
                  <c:v>パインジュース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'売上'!$T$7</c:f>
              <c:numCache/>
            </c:numRef>
          </c:val>
        </c:ser>
        <c:ser>
          <c:idx val="3"/>
          <c:order val="3"/>
          <c:tx>
            <c:strRef>
              <c:f>'売上'!$C$8</c:f>
              <c:strCache>
                <c:ptCount val="1"/>
                <c:pt idx="0">
                  <c:v>野菜ジュース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'売上'!$T$8</c:f>
              <c:numCache/>
            </c:numRef>
          </c:val>
        </c:ser>
        <c:ser>
          <c:idx val="4"/>
          <c:order val="4"/>
          <c:tx>
            <c:strRef>
              <c:f>'売上'!$C$9</c:f>
              <c:strCache>
                <c:ptCount val="1"/>
                <c:pt idx="0">
                  <c:v>トマトジュース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'売上'!$T$9</c:f>
              <c:numCache/>
            </c:numRef>
          </c:val>
        </c:ser>
        <c:ser>
          <c:idx val="5"/>
          <c:order val="5"/>
          <c:tx>
            <c:strRef>
              <c:f>売上!#REF!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売上!#REF!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売上!#REF!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売上!#REF!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売上!#REF!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売上!#REF!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売上!#REF!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売上!#REF!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売上!#REF!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売上!#REF!</c:f>
              <c:numCache>
                <c:ptCount val="1"/>
                <c:pt idx="0">
                  <c:v>1</c:v>
                </c:pt>
              </c:numCache>
            </c:numRef>
          </c:val>
        </c:ser>
        <c:axId val="35074197"/>
        <c:axId val="47232318"/>
      </c:barChart>
      <c:catAx>
        <c:axId val="35074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品名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232318"/>
        <c:crosses val="autoZero"/>
        <c:auto val="1"/>
        <c:lblOffset val="100"/>
        <c:noMultiLvlLbl val="0"/>
      </c:catAx>
      <c:valAx>
        <c:axId val="47232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本数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074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</xdr:row>
      <xdr:rowOff>0</xdr:rowOff>
    </xdr:from>
    <xdr:to>
      <xdr:col>19</xdr:col>
      <xdr:colOff>638175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523875" y="3638550"/>
        <a:ext cx="1288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3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F5" sqref="F5"/>
    </sheetView>
  </sheetViews>
  <sheetFormatPr defaultColWidth="9.00390625" defaultRowHeight="13.5"/>
  <cols>
    <col min="1" max="1" width="1.12109375" style="0" customWidth="1"/>
    <col min="2" max="2" width="5.625" style="0" customWidth="1"/>
    <col min="3" max="3" width="22.875" style="0" customWidth="1"/>
    <col min="4" max="20" width="8.625" style="0" customWidth="1"/>
    <col min="21" max="25" width="5.75390625" style="0" customWidth="1"/>
  </cols>
  <sheetData>
    <row r="1" ht="3" customHeight="1" thickBot="1">
      <c r="C1" s="6"/>
    </row>
    <row r="2" ht="30" customHeight="1" thickBot="1" thickTop="1">
      <c r="C2" s="78">
        <v>2006</v>
      </c>
    </row>
    <row r="3" spans="2:20" ht="30" customHeight="1" thickBot="1" thickTop="1">
      <c r="B3" s="6"/>
      <c r="C3" s="27" t="s">
        <v>19</v>
      </c>
      <c r="D3" s="92" t="s">
        <v>21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/>
    </row>
    <row r="4" spans="2:20" ht="30" customHeight="1" thickBot="1" thickTop="1">
      <c r="B4" s="37" t="s">
        <v>1</v>
      </c>
      <c r="C4" s="38" t="s">
        <v>0</v>
      </c>
      <c r="D4" s="29">
        <v>37347</v>
      </c>
      <c r="E4" s="29">
        <v>37351</v>
      </c>
      <c r="F4" s="29">
        <v>38452</v>
      </c>
      <c r="G4" s="29"/>
      <c r="H4" s="29"/>
      <c r="I4" s="29"/>
      <c r="J4" s="29"/>
      <c r="K4" s="29"/>
      <c r="L4" s="29"/>
      <c r="M4" s="29"/>
      <c r="N4" s="29"/>
      <c r="O4" s="30"/>
      <c r="P4" s="30"/>
      <c r="Q4" s="30"/>
      <c r="R4" s="30"/>
      <c r="S4" s="31"/>
      <c r="T4" s="28" t="s">
        <v>4</v>
      </c>
    </row>
    <row r="5" spans="2:20" ht="30" customHeight="1" thickBot="1" thickTop="1">
      <c r="B5" s="83">
        <v>1</v>
      </c>
      <c r="C5" s="89" t="s">
        <v>27</v>
      </c>
      <c r="D5" s="13">
        <v>24</v>
      </c>
      <c r="E5" s="14"/>
      <c r="F5" s="15"/>
      <c r="G5" s="16"/>
      <c r="H5" s="13"/>
      <c r="I5" s="13"/>
      <c r="J5" s="13"/>
      <c r="K5" s="13"/>
      <c r="L5" s="13"/>
      <c r="M5" s="13"/>
      <c r="N5" s="13"/>
      <c r="O5" s="17"/>
      <c r="P5" s="17"/>
      <c r="Q5" s="18"/>
      <c r="R5" s="18"/>
      <c r="S5" s="18"/>
      <c r="T5" s="11">
        <f aca="true" t="shared" si="0" ref="T5:T10">SUM(D5:S5)</f>
        <v>24</v>
      </c>
    </row>
    <row r="6" spans="2:20" ht="30" customHeight="1" thickBot="1">
      <c r="B6" s="84">
        <v>2</v>
      </c>
      <c r="C6" s="90" t="s">
        <v>13</v>
      </c>
      <c r="D6" s="19">
        <v>24</v>
      </c>
      <c r="E6" s="20"/>
      <c r="F6" s="15"/>
      <c r="G6" s="16"/>
      <c r="H6" s="19"/>
      <c r="I6" s="19"/>
      <c r="J6" s="19"/>
      <c r="K6" s="19"/>
      <c r="L6" s="19"/>
      <c r="M6" s="19"/>
      <c r="N6" s="19"/>
      <c r="O6" s="17"/>
      <c r="P6" s="21"/>
      <c r="Q6" s="22"/>
      <c r="R6" s="22"/>
      <c r="S6" s="22"/>
      <c r="T6" s="12">
        <f t="shared" si="0"/>
        <v>24</v>
      </c>
    </row>
    <row r="7" spans="2:20" ht="30" customHeight="1" thickBot="1">
      <c r="B7" s="83">
        <v>3</v>
      </c>
      <c r="C7" s="90" t="s">
        <v>14</v>
      </c>
      <c r="D7" s="19">
        <v>24</v>
      </c>
      <c r="E7" s="20"/>
      <c r="F7" s="15"/>
      <c r="G7" s="16"/>
      <c r="H7" s="19"/>
      <c r="I7" s="19"/>
      <c r="J7" s="19"/>
      <c r="K7" s="19"/>
      <c r="L7" s="19"/>
      <c r="M7" s="19"/>
      <c r="N7" s="19"/>
      <c r="O7" s="17"/>
      <c r="P7" s="21"/>
      <c r="Q7" s="22"/>
      <c r="R7" s="22"/>
      <c r="S7" s="22"/>
      <c r="T7" s="12">
        <f t="shared" si="0"/>
        <v>24</v>
      </c>
    </row>
    <row r="8" spans="2:20" ht="30" customHeight="1" thickBot="1">
      <c r="B8" s="84">
        <v>4</v>
      </c>
      <c r="C8" s="90" t="s">
        <v>12</v>
      </c>
      <c r="D8" s="19">
        <v>48</v>
      </c>
      <c r="E8" s="20"/>
      <c r="F8" s="15"/>
      <c r="G8" s="16"/>
      <c r="H8" s="19"/>
      <c r="I8" s="19"/>
      <c r="J8" s="19"/>
      <c r="K8" s="19"/>
      <c r="L8" s="19"/>
      <c r="M8" s="19"/>
      <c r="N8" s="19"/>
      <c r="O8" s="17"/>
      <c r="P8" s="21"/>
      <c r="Q8" s="22"/>
      <c r="R8" s="22"/>
      <c r="S8" s="22"/>
      <c r="T8" s="12">
        <f t="shared" si="0"/>
        <v>48</v>
      </c>
    </row>
    <row r="9" spans="2:20" ht="30" customHeight="1" thickBot="1">
      <c r="B9" s="83">
        <v>5</v>
      </c>
      <c r="C9" s="91" t="s">
        <v>15</v>
      </c>
      <c r="D9" s="19">
        <v>24</v>
      </c>
      <c r="E9" s="20"/>
      <c r="F9" s="15"/>
      <c r="G9" s="16"/>
      <c r="H9" s="19"/>
      <c r="I9" s="19"/>
      <c r="J9" s="19"/>
      <c r="K9" s="19"/>
      <c r="L9" s="19"/>
      <c r="M9" s="19"/>
      <c r="N9" s="19"/>
      <c r="O9" s="21"/>
      <c r="P9" s="21"/>
      <c r="Q9" s="22"/>
      <c r="R9" s="22"/>
      <c r="S9" s="22"/>
      <c r="T9" s="12">
        <f t="shared" si="0"/>
        <v>24</v>
      </c>
    </row>
    <row r="10" spans="2:20" ht="30" customHeight="1" thickBot="1">
      <c r="B10" s="85"/>
      <c r="C10" s="10" t="s">
        <v>2</v>
      </c>
      <c r="D10" s="53">
        <f aca="true" t="shared" si="1" ref="D10:S10">SUM(D5:D9)</f>
        <v>144</v>
      </c>
      <c r="E10" s="53">
        <f t="shared" si="1"/>
        <v>0</v>
      </c>
      <c r="F10" s="53">
        <f t="shared" si="1"/>
        <v>0</v>
      </c>
      <c r="G10" s="53">
        <f t="shared" si="1"/>
        <v>0</v>
      </c>
      <c r="H10" s="53">
        <f t="shared" si="1"/>
        <v>0</v>
      </c>
      <c r="I10" s="53">
        <f t="shared" si="1"/>
        <v>0</v>
      </c>
      <c r="J10" s="53">
        <f t="shared" si="1"/>
        <v>0</v>
      </c>
      <c r="K10" s="53">
        <f t="shared" si="1"/>
        <v>0</v>
      </c>
      <c r="L10" s="53">
        <f t="shared" si="1"/>
        <v>0</v>
      </c>
      <c r="M10" s="53">
        <f t="shared" si="1"/>
        <v>0</v>
      </c>
      <c r="N10" s="53">
        <f t="shared" si="1"/>
        <v>0</v>
      </c>
      <c r="O10" s="53">
        <f t="shared" si="1"/>
        <v>0</v>
      </c>
      <c r="P10" s="53">
        <f t="shared" si="1"/>
        <v>0</v>
      </c>
      <c r="Q10" s="53">
        <f t="shared" si="1"/>
        <v>0</v>
      </c>
      <c r="R10" s="53">
        <f t="shared" si="1"/>
        <v>0</v>
      </c>
      <c r="S10" s="53">
        <f t="shared" si="1"/>
        <v>0</v>
      </c>
      <c r="T10" s="54">
        <f t="shared" si="0"/>
        <v>144</v>
      </c>
    </row>
    <row r="11" spans="2:20" ht="24.75" customHeight="1" thickTop="1">
      <c r="B11" s="7"/>
      <c r="C11" s="2"/>
      <c r="D11" s="7"/>
      <c r="E11" s="8"/>
      <c r="F11" s="9"/>
      <c r="G11" s="9"/>
      <c r="H11" s="7"/>
      <c r="I11" s="7"/>
      <c r="J11" s="7"/>
      <c r="K11" s="7"/>
      <c r="L11" s="7"/>
      <c r="M11" s="7"/>
      <c r="N11" s="7"/>
      <c r="O11" s="9"/>
      <c r="P11" s="9"/>
      <c r="Q11" s="9"/>
      <c r="R11" s="9"/>
      <c r="S11" s="9"/>
      <c r="T11" s="6"/>
    </row>
    <row r="12" spans="2:19" ht="24.75" customHeight="1">
      <c r="B12" s="1"/>
      <c r="C12" s="105" t="s">
        <v>30</v>
      </c>
      <c r="D12" s="106"/>
      <c r="E12" s="106"/>
      <c r="F12" s="106"/>
      <c r="G12" s="106"/>
      <c r="H12" s="106"/>
      <c r="I12" s="106"/>
      <c r="J12" s="106"/>
      <c r="K12" s="106"/>
      <c r="L12" s="3"/>
      <c r="M12" s="3"/>
      <c r="N12" s="3"/>
      <c r="O12" s="5"/>
      <c r="P12" s="5"/>
      <c r="Q12" s="5"/>
      <c r="R12" s="5"/>
      <c r="S12" s="5"/>
    </row>
    <row r="13" spans="3:11" ht="24.75" customHeight="1">
      <c r="C13" s="106" t="s">
        <v>29</v>
      </c>
      <c r="D13" s="106"/>
      <c r="E13" s="106"/>
      <c r="F13" s="106"/>
      <c r="G13" s="106"/>
      <c r="H13" s="106"/>
      <c r="I13" s="106"/>
      <c r="J13" s="106"/>
      <c r="K13" s="106"/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 password="DC29" sheet="1" objects="1" scenarios="1" selectLockedCells="1"/>
  <mergeCells count="3">
    <mergeCell ref="D3:T3"/>
    <mergeCell ref="C12:K12"/>
    <mergeCell ref="C13:K13"/>
  </mergeCells>
  <printOptions/>
  <pageMargins left="0.38" right="0.13" top="0.49" bottom="0.6692913385826772" header="0.11811023622047245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3"/>
  <sheetViews>
    <sheetView zoomScale="75" zoomScaleNormal="75" workbookViewId="0" topLeftCell="A1">
      <selection activeCell="D4" sqref="D4"/>
    </sheetView>
  </sheetViews>
  <sheetFormatPr defaultColWidth="9.00390625" defaultRowHeight="13.5"/>
  <cols>
    <col min="1" max="1" width="1.12109375" style="0" customWidth="1"/>
    <col min="2" max="2" width="5.625" style="0" customWidth="1"/>
    <col min="3" max="3" width="22.875" style="0" customWidth="1"/>
    <col min="4" max="20" width="8.625" style="0" customWidth="1"/>
    <col min="21" max="25" width="5.75390625" style="0" customWidth="1"/>
  </cols>
  <sheetData>
    <row r="1" ht="3" customHeight="1" thickBot="1">
      <c r="C1" s="6"/>
    </row>
    <row r="2" ht="30" customHeight="1" thickBot="1" thickTop="1">
      <c r="C2" s="79">
        <f>'仕入'!$C2</f>
        <v>2006</v>
      </c>
    </row>
    <row r="3" spans="2:20" ht="30" customHeight="1" thickBot="1" thickTop="1">
      <c r="B3" s="6"/>
      <c r="C3" s="27" t="s">
        <v>20</v>
      </c>
      <c r="D3" s="92" t="s">
        <v>21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/>
    </row>
    <row r="4" spans="2:20" ht="30" customHeight="1" thickBot="1" thickTop="1">
      <c r="B4" s="37" t="s">
        <v>1</v>
      </c>
      <c r="C4" s="38" t="s">
        <v>0</v>
      </c>
      <c r="D4" s="29">
        <v>37351</v>
      </c>
      <c r="E4" s="29">
        <v>37356</v>
      </c>
      <c r="F4" s="29">
        <v>37361</v>
      </c>
      <c r="G4" s="29">
        <v>37366</v>
      </c>
      <c r="H4" s="29">
        <v>37371</v>
      </c>
      <c r="I4" s="29">
        <v>37376</v>
      </c>
      <c r="J4" s="29">
        <v>37381</v>
      </c>
      <c r="K4" s="29">
        <v>37386</v>
      </c>
      <c r="L4" s="29">
        <v>37391</v>
      </c>
      <c r="M4" s="29">
        <v>37396</v>
      </c>
      <c r="N4" s="29">
        <v>37401</v>
      </c>
      <c r="O4" s="29">
        <v>37406</v>
      </c>
      <c r="P4" s="30"/>
      <c r="Q4" s="30"/>
      <c r="R4" s="30"/>
      <c r="S4" s="31"/>
      <c r="T4" s="28" t="s">
        <v>4</v>
      </c>
    </row>
    <row r="5" spans="2:20" ht="30" customHeight="1" thickBot="1" thickTop="1">
      <c r="B5" s="83">
        <v>1</v>
      </c>
      <c r="C5" s="33" t="str">
        <f>'仕入'!C5</f>
        <v>リンゴ</v>
      </c>
      <c r="D5" s="13">
        <v>3</v>
      </c>
      <c r="E5" s="14">
        <v>5</v>
      </c>
      <c r="F5" s="15">
        <v>6</v>
      </c>
      <c r="G5" s="16"/>
      <c r="H5" s="13"/>
      <c r="I5" s="13"/>
      <c r="J5" s="13"/>
      <c r="K5" s="13"/>
      <c r="L5" s="13"/>
      <c r="M5" s="13"/>
      <c r="N5" s="13"/>
      <c r="O5" s="17"/>
      <c r="P5" s="17"/>
      <c r="Q5" s="18"/>
      <c r="R5" s="18"/>
      <c r="S5" s="18"/>
      <c r="T5" s="11">
        <f aca="true" t="shared" si="0" ref="T5:T10">SUM(D5:S5)</f>
        <v>14</v>
      </c>
    </row>
    <row r="6" spans="2:20" ht="30" customHeight="1" thickBot="1">
      <c r="B6" s="84">
        <v>2</v>
      </c>
      <c r="C6" s="34" t="str">
        <f>'仕入'!C6</f>
        <v>アップルジュース</v>
      </c>
      <c r="D6" s="19">
        <v>4</v>
      </c>
      <c r="E6" s="20">
        <v>7</v>
      </c>
      <c r="F6" s="15"/>
      <c r="G6" s="16"/>
      <c r="H6" s="19"/>
      <c r="I6" s="19"/>
      <c r="J6" s="19"/>
      <c r="K6" s="19"/>
      <c r="L6" s="19"/>
      <c r="M6" s="19"/>
      <c r="N6" s="19"/>
      <c r="O6" s="17"/>
      <c r="P6" s="21"/>
      <c r="Q6" s="22"/>
      <c r="R6" s="22"/>
      <c r="S6" s="22"/>
      <c r="T6" s="12">
        <f t="shared" si="0"/>
        <v>11</v>
      </c>
    </row>
    <row r="7" spans="2:20" ht="30" customHeight="1" thickBot="1">
      <c r="B7" s="83">
        <v>3</v>
      </c>
      <c r="C7" s="34" t="str">
        <f>'仕入'!C7</f>
        <v>パインジュース</v>
      </c>
      <c r="D7" s="19">
        <v>3</v>
      </c>
      <c r="E7" s="20">
        <v>1</v>
      </c>
      <c r="F7" s="15"/>
      <c r="G7" s="16"/>
      <c r="H7" s="19"/>
      <c r="I7" s="19"/>
      <c r="J7" s="19"/>
      <c r="K7" s="19"/>
      <c r="L7" s="19"/>
      <c r="M7" s="19"/>
      <c r="N7" s="19"/>
      <c r="O7" s="17"/>
      <c r="P7" s="21"/>
      <c r="Q7" s="22"/>
      <c r="R7" s="22"/>
      <c r="S7" s="22"/>
      <c r="T7" s="12">
        <f t="shared" si="0"/>
        <v>4</v>
      </c>
    </row>
    <row r="8" spans="2:20" ht="30" customHeight="1" thickBot="1">
      <c r="B8" s="84">
        <v>4</v>
      </c>
      <c r="C8" s="34" t="str">
        <f>'仕入'!C8</f>
        <v>野菜ジュース</v>
      </c>
      <c r="D8" s="19">
        <v>3</v>
      </c>
      <c r="E8" s="20">
        <v>3</v>
      </c>
      <c r="F8" s="15"/>
      <c r="G8" s="16"/>
      <c r="H8" s="19"/>
      <c r="I8" s="19"/>
      <c r="J8" s="19"/>
      <c r="K8" s="19"/>
      <c r="L8" s="19"/>
      <c r="M8" s="19"/>
      <c r="N8" s="19"/>
      <c r="O8" s="17"/>
      <c r="P8" s="21"/>
      <c r="Q8" s="22"/>
      <c r="R8" s="22"/>
      <c r="S8" s="22"/>
      <c r="T8" s="12">
        <f t="shared" si="0"/>
        <v>6</v>
      </c>
    </row>
    <row r="9" spans="2:20" ht="30" customHeight="1" thickBot="1">
      <c r="B9" s="83">
        <v>5</v>
      </c>
      <c r="C9" s="34" t="str">
        <f>'仕入'!C9</f>
        <v>トマトジュース</v>
      </c>
      <c r="D9" s="19">
        <v>3</v>
      </c>
      <c r="E9" s="20">
        <v>8</v>
      </c>
      <c r="F9" s="15"/>
      <c r="G9" s="16"/>
      <c r="H9" s="19"/>
      <c r="I9" s="19"/>
      <c r="J9" s="19"/>
      <c r="K9" s="19"/>
      <c r="L9" s="19"/>
      <c r="M9" s="19"/>
      <c r="N9" s="19"/>
      <c r="O9" s="21"/>
      <c r="P9" s="21"/>
      <c r="Q9" s="22"/>
      <c r="R9" s="22"/>
      <c r="S9" s="22"/>
      <c r="T9" s="12">
        <f t="shared" si="0"/>
        <v>11</v>
      </c>
    </row>
    <row r="10" spans="2:20" ht="30" customHeight="1" thickBot="1">
      <c r="B10" s="85"/>
      <c r="C10" s="10" t="s">
        <v>2</v>
      </c>
      <c r="D10" s="53">
        <f aca="true" t="shared" si="1" ref="D10:S10">SUM(D5:D9)</f>
        <v>16</v>
      </c>
      <c r="E10" s="53">
        <f t="shared" si="1"/>
        <v>24</v>
      </c>
      <c r="F10" s="53">
        <f t="shared" si="1"/>
        <v>6</v>
      </c>
      <c r="G10" s="53">
        <f t="shared" si="1"/>
        <v>0</v>
      </c>
      <c r="H10" s="53">
        <f t="shared" si="1"/>
        <v>0</v>
      </c>
      <c r="I10" s="53">
        <f t="shared" si="1"/>
        <v>0</v>
      </c>
      <c r="J10" s="53">
        <f t="shared" si="1"/>
        <v>0</v>
      </c>
      <c r="K10" s="53">
        <f t="shared" si="1"/>
        <v>0</v>
      </c>
      <c r="L10" s="53">
        <f t="shared" si="1"/>
        <v>0</v>
      </c>
      <c r="M10" s="53">
        <f t="shared" si="1"/>
        <v>0</v>
      </c>
      <c r="N10" s="53">
        <f t="shared" si="1"/>
        <v>0</v>
      </c>
      <c r="O10" s="53">
        <f t="shared" si="1"/>
        <v>0</v>
      </c>
      <c r="P10" s="53">
        <f t="shared" si="1"/>
        <v>0</v>
      </c>
      <c r="Q10" s="53">
        <f t="shared" si="1"/>
        <v>0</v>
      </c>
      <c r="R10" s="53">
        <f t="shared" si="1"/>
        <v>0</v>
      </c>
      <c r="S10" s="53">
        <f t="shared" si="1"/>
        <v>0</v>
      </c>
      <c r="T10" s="55">
        <f t="shared" si="0"/>
        <v>46</v>
      </c>
    </row>
    <row r="11" spans="2:19" ht="13.5" thickTop="1">
      <c r="B11" s="1"/>
      <c r="C11" s="2"/>
      <c r="D11" s="3"/>
      <c r="E11" s="4"/>
      <c r="F11" s="5"/>
      <c r="G11" s="5"/>
      <c r="H11" s="3"/>
      <c r="I11" s="3"/>
      <c r="J11" s="3"/>
      <c r="K11" s="3"/>
      <c r="L11" s="3"/>
      <c r="M11" s="3"/>
      <c r="N11" s="3"/>
      <c r="O11" s="5"/>
      <c r="P11" s="5"/>
      <c r="Q11" s="5"/>
      <c r="R11" s="5"/>
      <c r="S11" s="5"/>
    </row>
    <row r="12" spans="3:12" ht="30" customHeight="1">
      <c r="C12" s="106" t="s">
        <v>31</v>
      </c>
      <c r="D12" s="106"/>
      <c r="E12" s="106"/>
      <c r="F12" s="106"/>
      <c r="G12" s="106"/>
      <c r="H12" s="106"/>
      <c r="I12" s="106"/>
      <c r="J12" s="106"/>
      <c r="K12" s="106"/>
      <c r="L12" s="106"/>
    </row>
    <row r="13" spans="3:12" ht="30" customHeight="1">
      <c r="C13" s="106" t="s">
        <v>32</v>
      </c>
      <c r="D13" s="106"/>
      <c r="E13" s="106"/>
      <c r="F13" s="106"/>
      <c r="G13" s="106"/>
      <c r="H13" s="106"/>
      <c r="I13" s="106"/>
      <c r="J13" s="106"/>
      <c r="K13" s="106"/>
      <c r="L13" s="106"/>
    </row>
  </sheetData>
  <sheetProtection password="DC29" sheet="1" objects="1" scenarios="1" selectLockedCells="1"/>
  <mergeCells count="3">
    <mergeCell ref="D3:T3"/>
    <mergeCell ref="C12:L12"/>
    <mergeCell ref="C13:L13"/>
  </mergeCells>
  <printOptions/>
  <pageMargins left="0.38" right="0.13" top="0.49" bottom="0.6692913385826772" header="0.11811023622047245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3"/>
  <sheetViews>
    <sheetView workbookViewId="0" topLeftCell="A1">
      <selection activeCell="D4" sqref="D4"/>
    </sheetView>
  </sheetViews>
  <sheetFormatPr defaultColWidth="9.00390625" defaultRowHeight="13.5"/>
  <cols>
    <col min="1" max="1" width="2.25390625" style="0" customWidth="1"/>
    <col min="2" max="2" width="5.625" style="0" customWidth="1"/>
    <col min="3" max="3" width="21.75390625" style="0" customWidth="1"/>
    <col min="4" max="4" width="12.625" style="0" customWidth="1"/>
    <col min="5" max="5" width="11.75390625" style="0" customWidth="1"/>
    <col min="6" max="6" width="12.625" style="0" customWidth="1"/>
    <col min="7" max="7" width="10.625" style="0" customWidth="1"/>
    <col min="8" max="9" width="12.625" style="0" customWidth="1"/>
    <col min="10" max="10" width="11.75390625" style="0" customWidth="1"/>
    <col min="11" max="11" width="15.625" style="0" customWidth="1"/>
  </cols>
  <sheetData>
    <row r="1" ht="3" customHeight="1" thickBot="1"/>
    <row r="2" spans="2:11" ht="25.5" customHeight="1" thickBot="1" thickTop="1">
      <c r="B2" s="6"/>
      <c r="C2" s="86">
        <f>'仕入'!C2</f>
        <v>2006</v>
      </c>
      <c r="D2" s="100" t="s">
        <v>21</v>
      </c>
      <c r="E2" s="93"/>
      <c r="F2" s="93"/>
      <c r="G2" s="93"/>
      <c r="H2" s="93"/>
      <c r="I2" s="93"/>
      <c r="J2" s="93"/>
      <c r="K2" s="94"/>
    </row>
    <row r="3" spans="2:11" ht="24.75" customHeight="1" thickBot="1" thickTop="1">
      <c r="B3" s="32" t="s">
        <v>1</v>
      </c>
      <c r="C3" s="63" t="s">
        <v>0</v>
      </c>
      <c r="D3" s="64" t="s">
        <v>16</v>
      </c>
      <c r="E3" s="64" t="s">
        <v>24</v>
      </c>
      <c r="F3" s="64" t="s">
        <v>6</v>
      </c>
      <c r="G3" s="64" t="s">
        <v>5</v>
      </c>
      <c r="H3" s="64" t="s">
        <v>7</v>
      </c>
      <c r="I3" s="64" t="s">
        <v>17</v>
      </c>
      <c r="J3" s="65" t="s">
        <v>25</v>
      </c>
      <c r="K3" s="66" t="s">
        <v>18</v>
      </c>
    </row>
    <row r="4" spans="2:11" ht="24.75" customHeight="1" thickBot="1" thickTop="1">
      <c r="B4" s="81">
        <v>1</v>
      </c>
      <c r="C4" s="35" t="str">
        <f>'仕入'!C5</f>
        <v>リンゴ</v>
      </c>
      <c r="D4" s="56">
        <v>92</v>
      </c>
      <c r="E4" s="75">
        <f>'仕入'!T5</f>
        <v>24</v>
      </c>
      <c r="F4" s="68">
        <f>D4*E4</f>
        <v>2208</v>
      </c>
      <c r="G4" s="68">
        <f>ROUNDDOWN(F4*5%,0)</f>
        <v>110</v>
      </c>
      <c r="H4" s="68">
        <f>F4+G4</f>
        <v>2318</v>
      </c>
      <c r="I4" s="58">
        <v>110</v>
      </c>
      <c r="J4" s="73">
        <f>'売上'!T5</f>
        <v>14</v>
      </c>
      <c r="K4" s="67">
        <f>I4*J4</f>
        <v>1540</v>
      </c>
    </row>
    <row r="5" spans="2:11" ht="24.75" customHeight="1" thickBot="1">
      <c r="B5" s="82">
        <v>2</v>
      </c>
      <c r="C5" s="36" t="str">
        <f>'仕入'!C6</f>
        <v>アップルジュース</v>
      </c>
      <c r="D5" s="57">
        <v>92</v>
      </c>
      <c r="E5" s="76">
        <f>'仕入'!T6</f>
        <v>24</v>
      </c>
      <c r="F5" s="69">
        <f>D5*E5</f>
        <v>2208</v>
      </c>
      <c r="G5" s="69">
        <f>ROUNDDOWN(F5*5%,0)</f>
        <v>110</v>
      </c>
      <c r="H5" s="69">
        <f>F5+G5</f>
        <v>2318</v>
      </c>
      <c r="I5" s="59">
        <v>120</v>
      </c>
      <c r="J5" s="74">
        <f>'売上'!T6</f>
        <v>11</v>
      </c>
      <c r="K5" s="67">
        <f>I5*J5</f>
        <v>1320</v>
      </c>
    </row>
    <row r="6" spans="2:11" ht="24.75" customHeight="1" thickBot="1">
      <c r="B6" s="82">
        <v>3</v>
      </c>
      <c r="C6" s="36" t="str">
        <f>'仕入'!C7</f>
        <v>パインジュース</v>
      </c>
      <c r="D6" s="57">
        <v>92</v>
      </c>
      <c r="E6" s="76">
        <f>'仕入'!T7</f>
        <v>24</v>
      </c>
      <c r="F6" s="69">
        <f>D6*E6</f>
        <v>2208</v>
      </c>
      <c r="G6" s="69">
        <f>ROUNDDOWN(F6*5%,0)</f>
        <v>110</v>
      </c>
      <c r="H6" s="69">
        <f>F6+G6</f>
        <v>2318</v>
      </c>
      <c r="I6" s="59">
        <v>120</v>
      </c>
      <c r="J6" s="74">
        <f>'売上'!T7</f>
        <v>4</v>
      </c>
      <c r="K6" s="67">
        <f>I6*J6</f>
        <v>480</v>
      </c>
    </row>
    <row r="7" spans="2:11" ht="24.75" customHeight="1" thickBot="1">
      <c r="B7" s="82">
        <v>4</v>
      </c>
      <c r="C7" s="36" t="str">
        <f>'仕入'!C8</f>
        <v>野菜ジュース</v>
      </c>
      <c r="D7" s="57">
        <v>92</v>
      </c>
      <c r="E7" s="76">
        <f>'仕入'!T8</f>
        <v>48</v>
      </c>
      <c r="F7" s="69">
        <f>D7*E7</f>
        <v>4416</v>
      </c>
      <c r="G7" s="69">
        <f>ROUNDDOWN(F7*5%,0)</f>
        <v>220</v>
      </c>
      <c r="H7" s="69">
        <f>F7+G7</f>
        <v>4636</v>
      </c>
      <c r="I7" s="59">
        <v>120</v>
      </c>
      <c r="J7" s="74">
        <f>'売上'!T8</f>
        <v>6</v>
      </c>
      <c r="K7" s="67">
        <f>I7*J7</f>
        <v>720</v>
      </c>
    </row>
    <row r="8" spans="2:11" ht="24.75" customHeight="1" thickBot="1">
      <c r="B8" s="82">
        <v>5</v>
      </c>
      <c r="C8" s="36" t="str">
        <f>'仕入'!C9</f>
        <v>トマトジュース</v>
      </c>
      <c r="D8" s="57">
        <v>112</v>
      </c>
      <c r="E8" s="76">
        <f>'仕入'!T9</f>
        <v>24</v>
      </c>
      <c r="F8" s="69">
        <f>D8*E8</f>
        <v>2688</v>
      </c>
      <c r="G8" s="69">
        <f>ROUNDDOWN(F8*5%,0)</f>
        <v>134</v>
      </c>
      <c r="H8" s="69">
        <f>F8+G8</f>
        <v>2822</v>
      </c>
      <c r="I8" s="59">
        <v>120</v>
      </c>
      <c r="J8" s="74">
        <f>'売上'!T9</f>
        <v>11</v>
      </c>
      <c r="K8" s="67">
        <f>I8*J8</f>
        <v>1320</v>
      </c>
    </row>
    <row r="9" spans="2:11" ht="24.75" customHeight="1" thickBot="1">
      <c r="B9" s="49"/>
      <c r="C9" s="50" t="s">
        <v>2</v>
      </c>
      <c r="D9" s="51">
        <f aca="true" t="shared" si="0" ref="D9:K9">SUM(D4:D8)</f>
        <v>480</v>
      </c>
      <c r="E9" s="77">
        <f t="shared" si="0"/>
        <v>144</v>
      </c>
      <c r="F9" s="51">
        <f t="shared" si="0"/>
        <v>13728</v>
      </c>
      <c r="G9" s="51">
        <f t="shared" si="0"/>
        <v>684</v>
      </c>
      <c r="H9" s="51">
        <f t="shared" si="0"/>
        <v>14412</v>
      </c>
      <c r="I9" s="51">
        <f t="shared" si="0"/>
        <v>590</v>
      </c>
      <c r="J9" s="77">
        <f t="shared" si="0"/>
        <v>46</v>
      </c>
      <c r="K9" s="52">
        <f t="shared" si="0"/>
        <v>5380</v>
      </c>
    </row>
    <row r="10" spans="2:11" ht="6" customHeight="1" thickBot="1" thickTop="1">
      <c r="B10" s="23"/>
      <c r="C10" s="24"/>
      <c r="D10" s="25"/>
      <c r="E10" s="25"/>
      <c r="F10" s="25"/>
      <c r="G10" s="25"/>
      <c r="H10" s="25"/>
      <c r="I10" s="25"/>
      <c r="J10" s="25"/>
      <c r="K10" s="25"/>
    </row>
    <row r="11" spans="2:11" ht="24.75" customHeight="1" thickBot="1" thickTop="1">
      <c r="B11" s="25"/>
      <c r="C11" s="70" t="s">
        <v>10</v>
      </c>
      <c r="D11" s="96">
        <f>H9</f>
        <v>14412</v>
      </c>
      <c r="E11" s="97"/>
      <c r="F11" s="26"/>
      <c r="G11" s="25"/>
      <c r="H11" s="25"/>
      <c r="I11" s="25"/>
      <c r="J11" s="25"/>
      <c r="K11" s="25"/>
    </row>
    <row r="12" spans="2:11" ht="24.75" customHeight="1" thickBot="1">
      <c r="B12" s="25"/>
      <c r="C12" s="71" t="s">
        <v>11</v>
      </c>
      <c r="D12" s="98">
        <f>K9</f>
        <v>5380</v>
      </c>
      <c r="E12" s="99"/>
      <c r="F12" s="26"/>
      <c r="G12" s="25"/>
      <c r="H12" s="25"/>
      <c r="I12" s="25"/>
      <c r="J12" s="25"/>
      <c r="K12" s="25"/>
    </row>
    <row r="13" spans="2:11" ht="24.75" customHeight="1" thickBot="1">
      <c r="B13" s="25"/>
      <c r="C13" s="72" t="s">
        <v>9</v>
      </c>
      <c r="D13" s="95">
        <f>D12-D11</f>
        <v>-9032</v>
      </c>
      <c r="E13" s="95"/>
      <c r="F13" s="25"/>
      <c r="G13" s="25"/>
      <c r="H13" s="25"/>
      <c r="I13" s="25"/>
      <c r="J13" s="25"/>
      <c r="K13" s="25"/>
    </row>
    <row r="14" ht="13.5" thickTop="1"/>
  </sheetData>
  <sheetProtection password="DC29" sheet="1" objects="1" scenarios="1" selectLockedCells="1"/>
  <mergeCells count="4">
    <mergeCell ref="D13:E13"/>
    <mergeCell ref="D11:E11"/>
    <mergeCell ref="D12:E12"/>
    <mergeCell ref="D2:K2"/>
  </mergeCells>
  <printOptions/>
  <pageMargins left="0.94" right="0.37" top="0.52" bottom="0.66" header="0.12" footer="0.5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2"/>
  <sheetViews>
    <sheetView workbookViewId="0" topLeftCell="A1">
      <selection activeCell="B12" sqref="B12:G12"/>
    </sheetView>
  </sheetViews>
  <sheetFormatPr defaultColWidth="9.00390625" defaultRowHeight="13.5"/>
  <cols>
    <col min="1" max="1" width="2.25390625" style="0" customWidth="1"/>
    <col min="2" max="2" width="5.75390625" style="0" customWidth="1"/>
    <col min="3" max="3" width="20.75390625" style="0" customWidth="1"/>
    <col min="4" max="4" width="7.75390625" style="0" customWidth="1"/>
    <col min="5" max="6" width="8.75390625" style="0" customWidth="1"/>
    <col min="7" max="7" width="10.75390625" style="0" customWidth="1"/>
    <col min="8" max="8" width="2.625" style="0" customWidth="1"/>
    <col min="9" max="9" width="5.75390625" style="0" customWidth="1"/>
    <col min="10" max="10" width="20.75390625" style="0" customWidth="1"/>
    <col min="11" max="11" width="7.75390625" style="0" customWidth="1"/>
    <col min="12" max="13" width="8.75390625" style="0" customWidth="1"/>
    <col min="14" max="14" width="10.75390625" style="0" customWidth="1"/>
  </cols>
  <sheetData>
    <row r="1" ht="3" customHeight="1" thickBot="1"/>
    <row r="2" spans="2:7" ht="27" customHeight="1" thickBot="1" thickTop="1">
      <c r="B2" s="6"/>
      <c r="C2" s="79">
        <f>'仕入'!$C2</f>
        <v>2006</v>
      </c>
      <c r="D2" s="6"/>
      <c r="E2" s="6"/>
      <c r="F2" s="6"/>
      <c r="G2" s="6"/>
    </row>
    <row r="3" spans="2:14" ht="27" customHeight="1" thickBot="1" thickTop="1">
      <c r="B3" s="39" t="s">
        <v>1</v>
      </c>
      <c r="C3" s="40" t="s">
        <v>0</v>
      </c>
      <c r="D3" s="40" t="s">
        <v>3</v>
      </c>
      <c r="E3" s="40" t="s">
        <v>22</v>
      </c>
      <c r="F3" s="41" t="s">
        <v>8</v>
      </c>
      <c r="G3" s="42" t="s">
        <v>23</v>
      </c>
      <c r="I3" s="87"/>
      <c r="J3" s="87"/>
      <c r="K3" s="87"/>
      <c r="L3" s="87"/>
      <c r="M3" s="87"/>
      <c r="N3" s="87"/>
    </row>
    <row r="4" spans="2:7" ht="27" customHeight="1" thickBot="1">
      <c r="B4" s="80">
        <v>1</v>
      </c>
      <c r="C4" s="43" t="str">
        <f>'仕入'!C5</f>
        <v>リンゴ</v>
      </c>
      <c r="D4" s="44">
        <f>'仕入'!T5-'売上'!T5</f>
        <v>10</v>
      </c>
      <c r="E4" s="60">
        <f>'金銭出納'!D4</f>
        <v>92</v>
      </c>
      <c r="F4" s="60">
        <f>'金銭出納'!I4</f>
        <v>110</v>
      </c>
      <c r="G4" s="61">
        <f>D4*E4</f>
        <v>920</v>
      </c>
    </row>
    <row r="5" spans="2:7" ht="27" customHeight="1" thickBot="1">
      <c r="B5" s="80">
        <v>2</v>
      </c>
      <c r="C5" s="43" t="str">
        <f>'仕入'!C6</f>
        <v>アップルジュース</v>
      </c>
      <c r="D5" s="44">
        <f>'仕入'!T6-'売上'!T6</f>
        <v>13</v>
      </c>
      <c r="E5" s="60">
        <f>'金銭出納'!D5</f>
        <v>92</v>
      </c>
      <c r="F5" s="60">
        <f>'金銭出納'!I5</f>
        <v>120</v>
      </c>
      <c r="G5" s="61">
        <f>D5*E5</f>
        <v>1196</v>
      </c>
    </row>
    <row r="6" spans="2:7" ht="27" customHeight="1" thickBot="1">
      <c r="B6" s="80">
        <v>3</v>
      </c>
      <c r="C6" s="43" t="str">
        <f>'仕入'!C7</f>
        <v>パインジュース</v>
      </c>
      <c r="D6" s="44">
        <f>'仕入'!T7-'売上'!T7</f>
        <v>20</v>
      </c>
      <c r="E6" s="60">
        <f>'金銭出納'!D6</f>
        <v>92</v>
      </c>
      <c r="F6" s="60">
        <f>'金銭出納'!I6</f>
        <v>120</v>
      </c>
      <c r="G6" s="61">
        <f>D6*E6</f>
        <v>1840</v>
      </c>
    </row>
    <row r="7" spans="2:7" ht="27" customHeight="1" thickBot="1">
      <c r="B7" s="80">
        <v>4</v>
      </c>
      <c r="C7" s="43" t="str">
        <f>'仕入'!C8</f>
        <v>野菜ジュース</v>
      </c>
      <c r="D7" s="44">
        <f>'仕入'!T8-'売上'!T8</f>
        <v>42</v>
      </c>
      <c r="E7" s="60">
        <f>'金銭出納'!D7</f>
        <v>92</v>
      </c>
      <c r="F7" s="60">
        <f>'金銭出納'!I7</f>
        <v>120</v>
      </c>
      <c r="G7" s="61">
        <f>D7*E7</f>
        <v>3864</v>
      </c>
    </row>
    <row r="8" spans="2:7" ht="27" customHeight="1" thickBot="1">
      <c r="B8" s="80">
        <v>5</v>
      </c>
      <c r="C8" s="43" t="str">
        <f>'仕入'!C9</f>
        <v>トマトジュース</v>
      </c>
      <c r="D8" s="44">
        <f>'仕入'!T9-'売上'!T9</f>
        <v>13</v>
      </c>
      <c r="E8" s="60">
        <f>'金銭出納'!D8</f>
        <v>112</v>
      </c>
      <c r="F8" s="60">
        <f>'金銭出納'!I8</f>
        <v>120</v>
      </c>
      <c r="G8" s="61">
        <f>D8*E8</f>
        <v>1456</v>
      </c>
    </row>
    <row r="9" spans="2:7" ht="27" customHeight="1" thickBot="1" thickTop="1">
      <c r="B9" s="45"/>
      <c r="C9" s="46" t="s">
        <v>2</v>
      </c>
      <c r="D9" s="47">
        <f>SUM(D4:D8)</f>
        <v>98</v>
      </c>
      <c r="E9" s="47">
        <f>SUM(E4:E8)</f>
        <v>480</v>
      </c>
      <c r="F9" s="48">
        <f>SUM(F4:F8)</f>
        <v>590</v>
      </c>
      <c r="G9" s="62">
        <f>SUM(G4:G8)</f>
        <v>9276</v>
      </c>
    </row>
    <row r="10" spans="2:3" ht="21" customHeight="1" thickBot="1" thickTop="1">
      <c r="B10" s="1"/>
      <c r="C10" s="2"/>
    </row>
    <row r="11" spans="2:8" ht="33" customHeight="1" thickBot="1" thickTop="1">
      <c r="B11" s="101" t="s">
        <v>26</v>
      </c>
      <c r="C11" s="102"/>
      <c r="D11" s="102"/>
      <c r="E11" s="102"/>
      <c r="F11" s="102"/>
      <c r="G11" s="103"/>
      <c r="H11" s="88"/>
    </row>
    <row r="12" spans="2:7" ht="33" customHeight="1" thickTop="1">
      <c r="B12" s="104" t="s">
        <v>28</v>
      </c>
      <c r="C12" s="104"/>
      <c r="D12" s="104"/>
      <c r="E12" s="104"/>
      <c r="F12" s="104"/>
      <c r="G12" s="104"/>
    </row>
  </sheetData>
  <sheetProtection password="DC29" sheet="1" objects="1" scenarios="1" selectLockedCells="1"/>
  <mergeCells count="2">
    <mergeCell ref="B11:G11"/>
    <mergeCell ref="B12:G12"/>
  </mergeCells>
  <conditionalFormatting sqref="D4:E8">
    <cfRule type="cellIs" priority="1" dxfId="0" operator="lessThan" stopIfTrue="1">
      <formula>10</formula>
    </cfRule>
  </conditionalFormatting>
  <printOptions/>
  <pageMargins left="0.94" right="0.37" top="0.52" bottom="0.66" header="0.12" footer="0.52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ＴＮＵデーター</Manager>
  <Company>ＴＮUサーチェス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中野・F</dc:creator>
  <cp:keywords/>
  <dc:description/>
  <cp:lastModifiedBy>文雄</cp:lastModifiedBy>
  <cp:lastPrinted>2002-07-23T07:05:39Z</cp:lastPrinted>
  <dcterms:created xsi:type="dcterms:W3CDTF">2001-06-27T11:11:51Z</dcterms:created>
  <dcterms:modified xsi:type="dcterms:W3CDTF">2006-07-23T14:05:01Z</dcterms:modified>
  <cp:category>管理</cp:category>
  <cp:version/>
  <cp:contentType/>
  <cp:contentStatus/>
</cp:coreProperties>
</file>